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SCIENCE-BIO-CDB-NHE1_lab\NHE1-lab\Manuscripts\Submitted\PRLR ms Raul et al (Amalie P, Stine)\AP data\Prism + Excel files\"/>
    </mc:Choice>
  </mc:AlternateContent>
  <bookViews>
    <workbookView xWindow="204" yWindow="456" windowWidth="28236" windowHeight="17100" activeTab="3"/>
  </bookViews>
  <sheets>
    <sheet name="1N" sheetId="1" r:id="rId1"/>
    <sheet name="2N" sheetId="4" r:id="rId2"/>
    <sheet name="3n" sheetId="5" r:id="rId3"/>
    <sheet name="Summary" sheetId="6" r:id="rId4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7" i="5" l="1"/>
  <c r="K17" i="5"/>
  <c r="I17" i="5"/>
  <c r="G17" i="5"/>
  <c r="E17" i="5"/>
  <c r="C17" i="5"/>
  <c r="M17" i="1"/>
  <c r="K17" i="1"/>
  <c r="I17" i="1"/>
  <c r="G17" i="1"/>
  <c r="E17" i="1"/>
  <c r="C11" i="1"/>
  <c r="C14" i="1"/>
  <c r="E11" i="1"/>
  <c r="E14" i="1"/>
  <c r="C17" i="1"/>
  <c r="M17" i="4"/>
  <c r="K17" i="4"/>
  <c r="I17" i="4"/>
  <c r="G17" i="4"/>
  <c r="G14" i="4"/>
  <c r="E17" i="4"/>
  <c r="C17" i="4"/>
  <c r="B56" i="6"/>
  <c r="C56" i="6"/>
  <c r="D56" i="6"/>
  <c r="E56" i="6"/>
  <c r="F56" i="6"/>
  <c r="A56" i="6"/>
  <c r="B55" i="6"/>
  <c r="C55" i="6"/>
  <c r="D55" i="6"/>
  <c r="E55" i="6"/>
  <c r="F55" i="6"/>
  <c r="A55" i="6"/>
  <c r="B54" i="6"/>
  <c r="C54" i="6"/>
  <c r="D54" i="6"/>
  <c r="E54" i="6"/>
  <c r="F54" i="6"/>
  <c r="A54" i="6"/>
  <c r="B15" i="5"/>
  <c r="M14" i="4"/>
  <c r="L14" i="4"/>
  <c r="G7" i="6"/>
  <c r="G8" i="6"/>
  <c r="F7" i="6"/>
  <c r="F8" i="6"/>
  <c r="E7" i="6"/>
  <c r="E8" i="6"/>
  <c r="D7" i="6"/>
  <c r="D8" i="6"/>
  <c r="C7" i="6"/>
  <c r="C8" i="6"/>
  <c r="B7" i="6"/>
  <c r="B8" i="6"/>
  <c r="G6" i="6"/>
  <c r="F6" i="6"/>
  <c r="E6" i="6"/>
  <c r="D6" i="6"/>
  <c r="C6" i="6"/>
  <c r="B6" i="6"/>
  <c r="D11" i="5"/>
  <c r="D15" i="5"/>
  <c r="B11" i="5"/>
  <c r="B16" i="5"/>
  <c r="M11" i="5"/>
  <c r="M15" i="5"/>
  <c r="L11" i="5"/>
  <c r="L15" i="5"/>
  <c r="M16" i="5"/>
  <c r="L16" i="5"/>
  <c r="K11" i="5"/>
  <c r="K15" i="5"/>
  <c r="J11" i="5"/>
  <c r="J15" i="5"/>
  <c r="K16" i="5"/>
  <c r="J16" i="5"/>
  <c r="I11" i="5"/>
  <c r="I15" i="5"/>
  <c r="H11" i="5"/>
  <c r="H15" i="5"/>
  <c r="I16" i="5"/>
  <c r="H16" i="5"/>
  <c r="G11" i="5"/>
  <c r="G15" i="5"/>
  <c r="F11" i="5"/>
  <c r="F15" i="5"/>
  <c r="G16" i="5"/>
  <c r="F16" i="5"/>
  <c r="E11" i="5"/>
  <c r="E15" i="5"/>
  <c r="E16" i="5"/>
  <c r="D16" i="5"/>
  <c r="C11" i="5"/>
  <c r="C15" i="5"/>
  <c r="C16" i="5"/>
  <c r="B11" i="4"/>
  <c r="C11" i="4"/>
  <c r="D11" i="4"/>
  <c r="E11" i="4"/>
  <c r="F11" i="4"/>
  <c r="G11" i="4"/>
  <c r="H11" i="4"/>
  <c r="I11" i="4"/>
  <c r="J11" i="4"/>
  <c r="K11" i="4"/>
  <c r="L11" i="4"/>
  <c r="M11" i="4"/>
  <c r="B14" i="4"/>
  <c r="C14" i="4"/>
  <c r="D14" i="4"/>
  <c r="E14" i="4"/>
  <c r="F14" i="4"/>
  <c r="H14" i="4"/>
  <c r="I14" i="4"/>
  <c r="J14" i="4"/>
  <c r="K14" i="4"/>
  <c r="B15" i="4"/>
  <c r="C15" i="4"/>
  <c r="D15" i="4"/>
  <c r="E15" i="4"/>
  <c r="F15" i="4"/>
  <c r="G15" i="4"/>
  <c r="H15" i="4"/>
  <c r="I15" i="4"/>
  <c r="J15" i="4"/>
  <c r="K15" i="4"/>
  <c r="L15" i="4"/>
  <c r="M15" i="4"/>
  <c r="B16" i="4"/>
  <c r="C16" i="4"/>
  <c r="D16" i="4"/>
  <c r="E16" i="4"/>
  <c r="F16" i="4"/>
  <c r="G16" i="4"/>
  <c r="H16" i="4"/>
  <c r="I16" i="4"/>
  <c r="J16" i="4"/>
  <c r="K16" i="4"/>
  <c r="L16" i="4"/>
  <c r="M16" i="4"/>
  <c r="B11" i="1"/>
  <c r="B14" i="1"/>
  <c r="D11" i="1"/>
  <c r="D14" i="1"/>
  <c r="B15" i="1"/>
  <c r="B16" i="1"/>
  <c r="M11" i="1"/>
  <c r="M14" i="1"/>
  <c r="M15" i="1"/>
  <c r="L11" i="1"/>
  <c r="L14" i="1"/>
  <c r="L15" i="1"/>
  <c r="M16" i="1"/>
  <c r="L16" i="1"/>
  <c r="K11" i="1"/>
  <c r="K14" i="1"/>
  <c r="K15" i="1"/>
  <c r="J11" i="1"/>
  <c r="J14" i="1"/>
  <c r="J15" i="1"/>
  <c r="K16" i="1"/>
  <c r="J16" i="1"/>
  <c r="I11" i="1"/>
  <c r="I14" i="1"/>
  <c r="I15" i="1"/>
  <c r="H11" i="1"/>
  <c r="H14" i="1"/>
  <c r="H15" i="1"/>
  <c r="I16" i="1"/>
  <c r="H16" i="1"/>
  <c r="G11" i="1"/>
  <c r="G14" i="1"/>
  <c r="G15" i="1"/>
  <c r="F11" i="1"/>
  <c r="F14" i="1"/>
  <c r="F15" i="1"/>
  <c r="G16" i="1"/>
  <c r="F16" i="1"/>
  <c r="E15" i="1"/>
  <c r="D15" i="1"/>
  <c r="E16" i="1"/>
  <c r="D16" i="1"/>
  <c r="C15" i="1"/>
  <c r="C16" i="1"/>
</calcChain>
</file>

<file path=xl/sharedStrings.xml><?xml version="1.0" encoding="utf-8"?>
<sst xmlns="http://schemas.openxmlformats.org/spreadsheetml/2006/main" count="123" uniqueCount="37">
  <si>
    <t>Mock</t>
  </si>
  <si>
    <t>WT</t>
  </si>
  <si>
    <t>K4G</t>
  </si>
  <si>
    <t>K4E</t>
  </si>
  <si>
    <t>Phi4G</t>
  </si>
  <si>
    <t>3GAG</t>
  </si>
  <si>
    <t>Mock + stim</t>
  </si>
  <si>
    <t>WT + stim</t>
  </si>
  <si>
    <t>K4G + stim</t>
  </si>
  <si>
    <t>K4E+stim</t>
  </si>
  <si>
    <t>Phi4G + stim</t>
  </si>
  <si>
    <t>3n</t>
  </si>
  <si>
    <t>3GAG + stim</t>
  </si>
  <si>
    <t>p150 1</t>
  </si>
  <si>
    <t>P150 2</t>
  </si>
  <si>
    <t>STAT5</t>
  </si>
  <si>
    <t>pSTAT5</t>
  </si>
  <si>
    <t>Norm t. WT</t>
  </si>
  <si>
    <t>Norm t. STAT5</t>
  </si>
  <si>
    <t>Norm t. WT ustim</t>
  </si>
  <si>
    <t>Norm t. ustim</t>
  </si>
  <si>
    <t>1n</t>
  </si>
  <si>
    <t>2n</t>
  </si>
  <si>
    <t>avg</t>
  </si>
  <si>
    <t>sd</t>
  </si>
  <si>
    <t>sem</t>
  </si>
  <si>
    <t>K4E + stim</t>
  </si>
  <si>
    <t>K2E 270</t>
  </si>
  <si>
    <t>K2E 270+stim</t>
  </si>
  <si>
    <t>K2E 280</t>
  </si>
  <si>
    <t>K2E 280 + stim</t>
  </si>
  <si>
    <t>Only norm t. WT</t>
  </si>
  <si>
    <t>Only norm t. WT stim</t>
  </si>
  <si>
    <t>Norm only to WT stim</t>
  </si>
  <si>
    <t>Only norm to WT</t>
  </si>
  <si>
    <t>Norm to unstim:</t>
  </si>
  <si>
    <t>Norm to WT unstim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</si>
</sst>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Alignment="1">
      <alignment vertical="center"/>
    </xf>
    <xf numFmtId="0" fontId="0" fillId="0" borderId="0" xfId="0" applyFont="1"/>
    <xf numFmtId="0" fontId="0" fillId="4" borderId="1" xfId="0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ustim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('1N'!$C$16,'1N'!$E$16,'1N'!$G$16,'1N'!$I$16,'1N'!$K$16,'1N'!$M$16)</c:f>
              <c:numCache>
                <c:formatCode>General</c:formatCode>
                <c:ptCount val="6"/>
                <c:pt idx="0">
                  <c:v>2.0473821842968469</c:v>
                </c:pt>
                <c:pt idx="1">
                  <c:v>18.060923819887492</c:v>
                </c:pt>
                <c:pt idx="2">
                  <c:v>6.6426930630843612</c:v>
                </c:pt>
                <c:pt idx="3">
                  <c:v>31.289834767590268</c:v>
                </c:pt>
                <c:pt idx="4">
                  <c:v>12.457323333271008</c:v>
                </c:pt>
                <c:pt idx="5">
                  <c:v>9.9994917938510053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08-2C45-B34B-A7C59DAF6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340656"/>
        <c:axId val="236342336"/>
      </c:barChart>
      <c:catAx>
        <c:axId val="23634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2336"/>
        <c:crosses val="autoZero"/>
        <c:auto val="1"/>
        <c:lblAlgn val="ctr"/>
        <c:lblOffset val="100"/>
        <c:noMultiLvlLbl val="0"/>
      </c:catAx>
      <c:valAx>
        <c:axId val="23634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0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WT ustim 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'1N'!$B$3:$M$3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K4E</c:v>
                </c:pt>
                <c:pt idx="5">
                  <c:v>K4E + stim</c:v>
                </c:pt>
                <c:pt idx="6">
                  <c:v>K2E 270</c:v>
                </c:pt>
                <c:pt idx="7">
                  <c:v>K2E 270+stim</c:v>
                </c:pt>
                <c:pt idx="8">
                  <c:v>K2E 280</c:v>
                </c:pt>
                <c:pt idx="9">
                  <c:v>K2E 280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'1N'!$B$15:$M$15</c:f>
              <c:numCache>
                <c:formatCode>General</c:formatCode>
                <c:ptCount val="12"/>
                <c:pt idx="0">
                  <c:v>2.2713619831531751</c:v>
                </c:pt>
                <c:pt idx="1">
                  <c:v>4.6503460583969654</c:v>
                </c:pt>
                <c:pt idx="2">
                  <c:v>1</c:v>
                </c:pt>
                <c:pt idx="3">
                  <c:v>18.060923819887492</c:v>
                </c:pt>
                <c:pt idx="4">
                  <c:v>0.45418512142051437</c:v>
                </c:pt>
                <c:pt idx="5">
                  <c:v>3.017012355416179</c:v>
                </c:pt>
                <c:pt idx="6">
                  <c:v>0.3548776638899524</c:v>
                </c:pt>
                <c:pt idx="7">
                  <c:v>11.104063465825046</c:v>
                </c:pt>
                <c:pt idx="8">
                  <c:v>1.1745774152726731</c:v>
                </c:pt>
                <c:pt idx="9">
                  <c:v>14.632090642009421</c:v>
                </c:pt>
                <c:pt idx="10">
                  <c:v>0.52186601534702681</c:v>
                </c:pt>
                <c:pt idx="11">
                  <c:v>5.2183949379523176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0-164A-9434-DE932D2B1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848016"/>
        <c:axId val="237494816"/>
      </c:barChart>
      <c:catAx>
        <c:axId val="23684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7494816"/>
        <c:crosses val="autoZero"/>
        <c:auto val="1"/>
        <c:lblAlgn val="ctr"/>
        <c:lblOffset val="100"/>
        <c:noMultiLvlLbl val="0"/>
      </c:catAx>
      <c:valAx>
        <c:axId val="2374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84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ustim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('2N'!$C$16,'2N'!$E$16,'2N'!$G$16,'2N'!$I$16,'2N'!$K$16,'2N'!$M$16)</c:f>
              <c:numCache>
                <c:formatCode>General</c:formatCode>
                <c:ptCount val="6"/>
                <c:pt idx="0">
                  <c:v>1.1460120892329082</c:v>
                </c:pt>
                <c:pt idx="1">
                  <c:v>10.506835837608149</c:v>
                </c:pt>
                <c:pt idx="2">
                  <c:v>1.7032700833071193</c:v>
                </c:pt>
                <c:pt idx="3">
                  <c:v>11.287873246868601</c:v>
                </c:pt>
                <c:pt idx="4">
                  <c:v>29.654584376013709</c:v>
                </c:pt>
                <c:pt idx="5">
                  <c:v>15.387328591595018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2-7D48-8A6D-33CBC156F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340656"/>
        <c:axId val="236342336"/>
      </c:barChart>
      <c:catAx>
        <c:axId val="23634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2336"/>
        <c:crosses val="autoZero"/>
        <c:auto val="1"/>
        <c:lblAlgn val="ctr"/>
        <c:lblOffset val="100"/>
        <c:noMultiLvlLbl val="0"/>
      </c:catAx>
      <c:valAx>
        <c:axId val="23634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0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WT ustim 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'2N'!$B$3:$M$3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'2N'!$B$15:$M$15</c:f>
              <c:numCache>
                <c:formatCode>General</c:formatCode>
                <c:ptCount val="12"/>
                <c:pt idx="0">
                  <c:v>3.7169523236859883</c:v>
                </c:pt>
                <c:pt idx="1">
                  <c:v>4.2596722980464925</c:v>
                </c:pt>
                <c:pt idx="2">
                  <c:v>1</c:v>
                </c:pt>
                <c:pt idx="3">
                  <c:v>10.506835837608149</c:v>
                </c:pt>
                <c:pt idx="4">
                  <c:v>0.99967460865037627</c:v>
                </c:pt>
                <c:pt idx="5">
                  <c:v>1.7027158539559382</c:v>
                </c:pt>
                <c:pt idx="6">
                  <c:v>0.56031780024879996</c:v>
                </c:pt>
                <c:pt idx="7">
                  <c:v>6.3247963071726936</c:v>
                </c:pt>
                <c:pt idx="8">
                  <c:v>0.20067580907976273</c:v>
                </c:pt>
                <c:pt idx="9">
                  <c:v>5.9509577125806423</c:v>
                </c:pt>
                <c:pt idx="10">
                  <c:v>9.4978224931919805E-2</c:v>
                </c:pt>
                <c:pt idx="11">
                  <c:v>1.4614611560738724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4C-E149-A01D-00D6D3308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848016"/>
        <c:axId val="237494816"/>
      </c:barChart>
      <c:catAx>
        <c:axId val="23684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7494816"/>
        <c:crosses val="autoZero"/>
        <c:auto val="1"/>
        <c:lblAlgn val="ctr"/>
        <c:lblOffset val="100"/>
        <c:noMultiLvlLbl val="0"/>
      </c:catAx>
      <c:valAx>
        <c:axId val="2374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84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ustim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('3n'!$C$16,'3n'!$E$16,'3n'!$G$16,'3n'!$I$16,'3n'!$K$16,'3n'!$M$16)</c:f>
              <c:numCache>
                <c:formatCode>General</c:formatCode>
                <c:ptCount val="6"/>
                <c:pt idx="0">
                  <c:v>1.0065586022778017</c:v>
                </c:pt>
                <c:pt idx="1">
                  <c:v>5.8962258901715634</c:v>
                </c:pt>
                <c:pt idx="2">
                  <c:v>1.5974658177380154</c:v>
                </c:pt>
                <c:pt idx="3">
                  <c:v>4.6342617362976952</c:v>
                </c:pt>
                <c:pt idx="4">
                  <c:v>5.4328236831420496</c:v>
                </c:pt>
                <c:pt idx="5">
                  <c:v>2.081197701135415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B4-6F4A-8E9D-20BB6F7C3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340656"/>
        <c:axId val="236342336"/>
      </c:barChart>
      <c:catAx>
        <c:axId val="23634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2336"/>
        <c:crosses val="autoZero"/>
        <c:auto val="1"/>
        <c:lblAlgn val="ctr"/>
        <c:lblOffset val="100"/>
        <c:noMultiLvlLbl val="0"/>
      </c:catAx>
      <c:valAx>
        <c:axId val="23634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340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Normaliseret</a:t>
            </a:r>
            <a:r>
              <a:rPr lang="da-DK" baseline="0"/>
              <a:t> til WT ustim 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'3n'!$B$3:$M$3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'3n'!$B$15:$M$15</c:f>
              <c:numCache>
                <c:formatCode>General</c:formatCode>
                <c:ptCount val="12"/>
                <c:pt idx="0">
                  <c:v>2.7967872345628519</c:v>
                </c:pt>
                <c:pt idx="1">
                  <c:v>2.8151302496899828</c:v>
                </c:pt>
                <c:pt idx="2">
                  <c:v>1</c:v>
                </c:pt>
                <c:pt idx="3">
                  <c:v>5.8962258901715634</c:v>
                </c:pt>
                <c:pt idx="4">
                  <c:v>0.84357774738545499</c:v>
                </c:pt>
                <c:pt idx="5">
                  <c:v>1.3475866160526988</c:v>
                </c:pt>
                <c:pt idx="6">
                  <c:v>0.73260564236347991</c:v>
                </c:pt>
                <c:pt idx="7">
                  <c:v>3.3950862962008688</c:v>
                </c:pt>
                <c:pt idx="8">
                  <c:v>0.89557165584722809</c:v>
                </c:pt>
                <c:pt idx="9">
                  <c:v>4.865482901837562</c:v>
                </c:pt>
                <c:pt idx="10">
                  <c:v>0.81411912806087561</c:v>
                </c:pt>
                <c:pt idx="11">
                  <c:v>1.6943428577706627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EE-BD40-AF8C-83E260C9B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848016"/>
        <c:axId val="237494816"/>
      </c:barChart>
      <c:catAx>
        <c:axId val="23684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7494816"/>
        <c:crosses val="autoZero"/>
        <c:auto val="1"/>
        <c:lblAlgn val="ctr"/>
        <c:lblOffset val="100"/>
        <c:noMultiLvlLbl val="0"/>
      </c:catAx>
      <c:valAx>
        <c:axId val="2374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3684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Summary!$B$2:$G$2</c:f>
              <c:strCache>
                <c:ptCount val="6"/>
                <c:pt idx="0">
                  <c:v>Mock + stim</c:v>
                </c:pt>
                <c:pt idx="1">
                  <c:v>WT + stim</c:v>
                </c:pt>
                <c:pt idx="2">
                  <c:v>K4E + stim</c:v>
                </c:pt>
                <c:pt idx="3">
                  <c:v>K2E 270+stim</c:v>
                </c:pt>
                <c:pt idx="4">
                  <c:v>K2E 280 + stim</c:v>
                </c:pt>
                <c:pt idx="5">
                  <c:v>3GAG + stim</c:v>
                </c:pt>
              </c:strCache>
            </c:strRef>
          </c:cat>
          <c:val>
            <c:numRef>
              <c:f>Summary!$B$3:$G$3</c:f>
              <c:numCache>
                <c:formatCode>General</c:formatCode>
                <c:ptCount val="6"/>
                <c:pt idx="0">
                  <c:v>2.0473821842968469</c:v>
                </c:pt>
                <c:pt idx="1">
                  <c:v>10.506835837608149</c:v>
                </c:pt>
                <c:pt idx="2">
                  <c:v>6.6426930630843612</c:v>
                </c:pt>
                <c:pt idx="3">
                  <c:v>31.289834767590268</c:v>
                </c:pt>
                <c:pt idx="4">
                  <c:v>12.457323333271008</c:v>
                </c:pt>
                <c:pt idx="5">
                  <c:v>9.9994917938510053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8C-1D47-B985-302DDAC8C47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Summary!$B$2:$G$2</c:f>
              <c:strCache>
                <c:ptCount val="6"/>
                <c:pt idx="0">
                  <c:v>Mock + stim</c:v>
                </c:pt>
                <c:pt idx="1">
                  <c:v>WT + stim</c:v>
                </c:pt>
                <c:pt idx="2">
                  <c:v>K4E + stim</c:v>
                </c:pt>
                <c:pt idx="3">
                  <c:v>K2E 270+stim</c:v>
                </c:pt>
                <c:pt idx="4">
                  <c:v>K2E 280 + stim</c:v>
                </c:pt>
                <c:pt idx="5">
                  <c:v>3GAG + stim</c:v>
                </c:pt>
              </c:strCache>
            </c:strRef>
          </c:cat>
          <c:val>
            <c:numRef>
              <c:f>Summary!$B$4:$G$4</c:f>
              <c:numCache>
                <c:formatCode>General</c:formatCode>
                <c:ptCount val="6"/>
                <c:pt idx="0">
                  <c:v>1.1460120892329084</c:v>
                </c:pt>
                <c:pt idx="1">
                  <c:v>25.167093927395051</c:v>
                </c:pt>
                <c:pt idx="2">
                  <c:v>1.7032700833071193</c:v>
                </c:pt>
                <c:pt idx="3">
                  <c:v>11.287873246868601</c:v>
                </c:pt>
                <c:pt idx="4">
                  <c:v>29.654584376013712</c:v>
                </c:pt>
                <c:pt idx="5">
                  <c:v>15.387328591595018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8C-1D47-B985-302DDAC8C47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Summary!$B$2:$G$2</c:f>
              <c:strCache>
                <c:ptCount val="6"/>
                <c:pt idx="0">
                  <c:v>Mock + stim</c:v>
                </c:pt>
                <c:pt idx="1">
                  <c:v>WT + stim</c:v>
                </c:pt>
                <c:pt idx="2">
                  <c:v>K4E + stim</c:v>
                </c:pt>
                <c:pt idx="3">
                  <c:v>K2E 270+stim</c:v>
                </c:pt>
                <c:pt idx="4">
                  <c:v>K2E 280 + stim</c:v>
                </c:pt>
                <c:pt idx="5">
                  <c:v>3GAG + stim</c:v>
                </c:pt>
              </c:strCache>
            </c:strRef>
          </c:cat>
          <c:val>
            <c:numRef>
              <c:f>Summary!$B$5:$G$5</c:f>
              <c:numCache>
                <c:formatCode>General</c:formatCode>
                <c:ptCount val="6"/>
                <c:pt idx="0">
                  <c:v>1.0065586022778017</c:v>
                </c:pt>
                <c:pt idx="1">
                  <c:v>5.8962258901715634</c:v>
                </c:pt>
                <c:pt idx="2">
                  <c:v>1.5974658177380154</c:v>
                </c:pt>
                <c:pt idx="3">
                  <c:v>4.6342617362976952</c:v>
                </c:pt>
                <c:pt idx="4">
                  <c:v>5.4328236831420496</c:v>
                </c:pt>
                <c:pt idx="5">
                  <c:v>2.081197701135415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8C-1D47-B985-302DDAC8C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813823"/>
        <c:axId val="97815503"/>
      </c:barChart>
      <c:catAx>
        <c:axId val="9781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7815503"/>
        <c:crosses val="autoZero"/>
        <c:auto val="1"/>
        <c:lblAlgn val="ctr"/>
        <c:lblOffset val="100"/>
        <c:noMultiLvlLbl val="0"/>
      </c:catAx>
      <c:valAx>
        <c:axId val="9781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7813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Summary!$J$2:$U$2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Summary!$J$3:$U$3</c:f>
              <c:numCache>
                <c:formatCode>General</c:formatCode>
                <c:ptCount val="12"/>
                <c:pt idx="0">
                  <c:v>1.6626062676217443</c:v>
                </c:pt>
                <c:pt idx="1">
                  <c:v>1.968094414816413</c:v>
                </c:pt>
                <c:pt idx="2">
                  <c:v>1</c:v>
                </c:pt>
                <c:pt idx="3">
                  <c:v>7.653078369768509</c:v>
                </c:pt>
                <c:pt idx="4">
                  <c:v>0.94265358803129251</c:v>
                </c:pt>
                <c:pt idx="5">
                  <c:v>1.3027826916608263</c:v>
                </c:pt>
                <c:pt idx="6">
                  <c:v>0.82656461139737536</c:v>
                </c:pt>
                <c:pt idx="7">
                  <c:v>2.22633322330381</c:v>
                </c:pt>
                <c:pt idx="8">
                  <c:v>0.61087583058871253</c:v>
                </c:pt>
                <c:pt idx="9">
                  <c:v>0.98996331172478536</c:v>
                </c:pt>
                <c:pt idx="10">
                  <c:v>0.65508121396437891</c:v>
                </c:pt>
                <c:pt idx="11">
                  <c:v>4.0020104420373617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7-B64D-982E-4D0E9E9A836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Summary!$J$2:$U$2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Summary!$J$4:$U$4</c:f>
              <c:numCache>
                <c:formatCode>General</c:formatCode>
                <c:ptCount val="12"/>
                <c:pt idx="0">
                  <c:v>1.7557607673159914</c:v>
                </c:pt>
                <c:pt idx="1">
                  <c:v>1.5365072324973554</c:v>
                </c:pt>
                <c:pt idx="2">
                  <c:v>1</c:v>
                </c:pt>
                <c:pt idx="3">
                  <c:v>24.152969573587701</c:v>
                </c:pt>
                <c:pt idx="4">
                  <c:v>1.1708467121809873</c:v>
                </c:pt>
                <c:pt idx="5">
                  <c:v>1.1065229506026404</c:v>
                </c:pt>
                <c:pt idx="6">
                  <c:v>0.12781941896900181</c:v>
                </c:pt>
                <c:pt idx="7">
                  <c:v>2.5708742801759561</c:v>
                </c:pt>
                <c:pt idx="8">
                  <c:v>0.10308212760162333</c:v>
                </c:pt>
                <c:pt idx="9">
                  <c:v>0.4092394462082008</c:v>
                </c:pt>
                <c:pt idx="10">
                  <c:v>0.20108121271369736</c:v>
                </c:pt>
                <c:pt idx="11">
                  <c:v>3.7704326703863464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F7-B64D-982E-4D0E9E9A836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Summary!$J$2:$U$2</c:f>
              <c:strCache>
                <c:ptCount val="12"/>
                <c:pt idx="0">
                  <c:v>Mock</c:v>
                </c:pt>
                <c:pt idx="1">
                  <c:v>Mock + stim</c:v>
                </c:pt>
                <c:pt idx="2">
                  <c:v>WT</c:v>
                </c:pt>
                <c:pt idx="3">
                  <c:v>WT + stim</c:v>
                </c:pt>
                <c:pt idx="4">
                  <c:v>K4G</c:v>
                </c:pt>
                <c:pt idx="5">
                  <c:v>K4G + stim</c:v>
                </c:pt>
                <c:pt idx="6">
                  <c:v>K4E</c:v>
                </c:pt>
                <c:pt idx="7">
                  <c:v>K4E+stim</c:v>
                </c:pt>
                <c:pt idx="8">
                  <c:v>Phi4G</c:v>
                </c:pt>
                <c:pt idx="9">
                  <c:v>Phi4G + stim</c:v>
                </c:pt>
                <c:pt idx="10">
                  <c:v>3GAG</c:v>
                </c:pt>
                <c:pt idx="11">
                  <c:v>3GAG + stim</c:v>
                </c:pt>
              </c:strCache>
            </c:strRef>
          </c:cat>
          <c:val>
            <c:numRef>
              <c:f>Summary!$J$5:$U$5</c:f>
              <c:numCache>
                <c:formatCode>General</c:formatCode>
                <c:ptCount val="12"/>
                <c:pt idx="0">
                  <c:v>5.6305887585401626</c:v>
                </c:pt>
                <c:pt idx="1">
                  <c:v>20.939919098672984</c:v>
                </c:pt>
                <c:pt idx="2">
                  <c:v>1</c:v>
                </c:pt>
                <c:pt idx="3">
                  <c:v>192.25664412738112</c:v>
                </c:pt>
                <c:pt idx="4">
                  <c:v>1.0183123232141669</c:v>
                </c:pt>
                <c:pt idx="5">
                  <c:v>4.19017107252707</c:v>
                </c:pt>
                <c:pt idx="6">
                  <c:v>1.0018124527032959</c:v>
                </c:pt>
                <c:pt idx="7">
                  <c:v>12.191928366498844</c:v>
                </c:pt>
                <c:pt idx="8">
                  <c:v>0.79251809838857989</c:v>
                </c:pt>
                <c:pt idx="9">
                  <c:v>3.5430503124909674</c:v>
                </c:pt>
                <c:pt idx="10">
                  <c:v>1.0081180467893067</c:v>
                </c:pt>
                <c:pt idx="11">
                  <c:v>178.89529293180584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F7-B64D-982E-4D0E9E9A8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894463"/>
        <c:axId val="93865455"/>
      </c:barChart>
      <c:catAx>
        <c:axId val="94894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3865455"/>
        <c:crosses val="autoZero"/>
        <c:auto val="1"/>
        <c:lblAlgn val="ctr"/>
        <c:lblOffset val="100"/>
        <c:noMultiLvlLbl val="0"/>
      </c:catAx>
      <c:valAx>
        <c:axId val="93865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4894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fixedVal"/>
            <c:noEndCap val="0"/>
            <c:val val="1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Summary!$B$2:$G$2</c:f>
              <c:strCache>
                <c:ptCount val="6"/>
                <c:pt idx="0">
                  <c:v>Mock + stim</c:v>
                </c:pt>
                <c:pt idx="1">
                  <c:v>WT + stim</c:v>
                </c:pt>
                <c:pt idx="2">
                  <c:v>K4E + stim</c:v>
                </c:pt>
                <c:pt idx="3">
                  <c:v>K2E 270+stim</c:v>
                </c:pt>
                <c:pt idx="4">
                  <c:v>K2E 280 + stim</c:v>
                </c:pt>
                <c:pt idx="5">
                  <c:v>3GAG + stim</c:v>
                </c:pt>
              </c:strCache>
            </c:strRef>
          </c:cat>
          <c:val>
            <c:numRef>
              <c:f>Summary!$B$6:$G$6</c:f>
              <c:numCache>
                <c:formatCode>General</c:formatCode>
                <c:ptCount val="6"/>
                <c:pt idx="0">
                  <c:v>1.3999842919358523</c:v>
                </c:pt>
                <c:pt idx="1">
                  <c:v>13.856718551724923</c:v>
                </c:pt>
                <c:pt idx="2">
                  <c:v>3.3144763213764983</c:v>
                </c:pt>
                <c:pt idx="3">
                  <c:v>15.737323250252189</c:v>
                </c:pt>
                <c:pt idx="4">
                  <c:v>15.84824379747559</c:v>
                </c:pt>
                <c:pt idx="5">
                  <c:v>9.1560060288604799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7C-CB4B-A264-AD6DEA825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012879"/>
        <c:axId val="78008975"/>
      </c:barChart>
      <c:catAx>
        <c:axId val="9501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8008975"/>
        <c:crosses val="autoZero"/>
        <c:auto val="1"/>
        <c:lblAlgn val="ctr"/>
        <c:lblOffset val="100"/>
        <c:noMultiLvlLbl val="0"/>
      </c:catAx>
      <c:valAx>
        <c:axId val="7800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950128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311150</xdr:colOff>
      <xdr:row>22</xdr:row>
      <xdr:rowOff>19050</xdr:rowOff>
    </xdr:from>
    <xdr:to>
      <xdr:col>18</xdr:col>
      <xdr:colOff>355600</xdr:colOff>
      <xdr:row>40</xdr:row>
      <xdr:rowOff>127000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DF52D258-EE83-0444-9976-F0E46D3309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292100</xdr:colOff>
      <xdr:row>22</xdr:row>
      <xdr:rowOff>0</xdr:rowOff>
    </xdr:from>
    <xdr:to>
      <xdr:col>10</xdr:col>
      <xdr:colOff>520700</xdr:colOff>
      <xdr:row>40</xdr:row>
      <xdr:rowOff>184150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6730EE72-C519-5148-8F03-1C175E895C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495300</xdr:colOff>
      <xdr:row>12</xdr:row>
      <xdr:rowOff>190500</xdr:rowOff>
    </xdr:from>
    <xdr:to>
      <xdr:col>18</xdr:col>
      <xdr:colOff>749300</xdr:colOff>
      <xdr:row>16</xdr:row>
      <xdr:rowOff>50800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BC3A6F8A-2DAE-DE4F-A0D5-69858CB69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230100" y="2628900"/>
          <a:ext cx="4381500" cy="673100"/>
        </a:xfrm>
        <a:prstGeom prst="rect">
          <a:avLst/>
        </a:prstGeom>
      </xdr:spPr>
    </xdr:pic>
    <xdr:clientData/>
  </xdr:twoCellAnchor>
  <xdr:twoCellAnchor editAs="oneCell">
    <xdr:from>
      <xdr:col>13</xdr:col>
      <xdr:colOff>457200</xdr:colOff>
      <xdr:row>8</xdr:row>
      <xdr:rowOff>190500</xdr:rowOff>
    </xdr:from>
    <xdr:to>
      <xdr:col>18</xdr:col>
      <xdr:colOff>419100</xdr:colOff>
      <xdr:row>10</xdr:row>
      <xdr:rowOff>177800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5D6AD5F9-101B-1A49-AB75-DFA5711A9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192000" y="1816100"/>
          <a:ext cx="4089400" cy="393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463550</xdr:colOff>
      <xdr:row>27</xdr:row>
      <xdr:rowOff>158750</xdr:rowOff>
    </xdr:from>
    <xdr:to>
      <xdr:col>20</xdr:col>
      <xdr:colOff>508000</xdr:colOff>
      <xdr:row>46</xdr:row>
      <xdr:rowOff>63500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B5D61556-AB38-FA40-BB16-0ED017D12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368300</xdr:colOff>
      <xdr:row>27</xdr:row>
      <xdr:rowOff>139700</xdr:rowOff>
    </xdr:from>
    <xdr:to>
      <xdr:col>12</xdr:col>
      <xdr:colOff>596900</xdr:colOff>
      <xdr:row>46</xdr:row>
      <xdr:rowOff>120650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A95A3A4F-BBCF-314C-A9E2-B2B006D360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63500</xdr:colOff>
      <xdr:row>9</xdr:row>
      <xdr:rowOff>0</xdr:rowOff>
    </xdr:from>
    <xdr:to>
      <xdr:col>18</xdr:col>
      <xdr:colOff>736600</xdr:colOff>
      <xdr:row>11</xdr:row>
      <xdr:rowOff>139700</xdr:rowOff>
    </xdr:to>
    <xdr:pic>
      <xdr:nvPicPr>
        <xdr:cNvPr id="7" name="Billede 6">
          <a:extLst>
            <a:ext uri="{FF2B5EF4-FFF2-40B4-BE49-F238E27FC236}">
              <a16:creationId xmlns:a16="http://schemas.microsoft.com/office/drawing/2014/main" id="{A9AC0B28-A567-614A-9B8F-579FFEB57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98300" y="1828800"/>
          <a:ext cx="4800600" cy="546100"/>
        </a:xfrm>
        <a:prstGeom prst="rect">
          <a:avLst/>
        </a:prstGeom>
      </xdr:spPr>
    </xdr:pic>
    <xdr:clientData/>
  </xdr:twoCellAnchor>
  <xdr:twoCellAnchor editAs="oneCell">
    <xdr:from>
      <xdr:col>13</xdr:col>
      <xdr:colOff>190500</xdr:colOff>
      <xdr:row>13</xdr:row>
      <xdr:rowOff>-1</xdr:rowOff>
    </xdr:from>
    <xdr:to>
      <xdr:col>19</xdr:col>
      <xdr:colOff>139700</xdr:colOff>
      <xdr:row>15</xdr:row>
      <xdr:rowOff>148166</xdr:rowOff>
    </xdr:to>
    <xdr:pic>
      <xdr:nvPicPr>
        <xdr:cNvPr id="8" name="Billede 7">
          <a:extLst>
            <a:ext uri="{FF2B5EF4-FFF2-40B4-BE49-F238E27FC236}">
              <a16:creationId xmlns:a16="http://schemas.microsoft.com/office/drawing/2014/main" id="{F13D052E-5A4F-E14B-9B9D-21D096BC8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916833" y="2751666"/>
          <a:ext cx="4902200" cy="571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463550</xdr:colOff>
      <xdr:row>27</xdr:row>
      <xdr:rowOff>158750</xdr:rowOff>
    </xdr:from>
    <xdr:to>
      <xdr:col>20</xdr:col>
      <xdr:colOff>508000</xdr:colOff>
      <xdr:row>46</xdr:row>
      <xdr:rowOff>63500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5B57BE56-89A8-434B-9FAD-F4BF6846CA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368300</xdr:colOff>
      <xdr:row>27</xdr:row>
      <xdr:rowOff>139700</xdr:rowOff>
    </xdr:from>
    <xdr:to>
      <xdr:col>12</xdr:col>
      <xdr:colOff>596900</xdr:colOff>
      <xdr:row>46</xdr:row>
      <xdr:rowOff>120650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9FCC701C-0754-4340-8771-68256FCC34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344712</xdr:colOff>
      <xdr:row>9</xdr:row>
      <xdr:rowOff>0</xdr:rowOff>
    </xdr:from>
    <xdr:to>
      <xdr:col>19</xdr:col>
      <xdr:colOff>201384</xdr:colOff>
      <xdr:row>11</xdr:row>
      <xdr:rowOff>70757</xdr:rowOff>
    </xdr:to>
    <xdr:pic>
      <xdr:nvPicPr>
        <xdr:cNvPr id="8" name="Billede 7">
          <a:extLst>
            <a:ext uri="{FF2B5EF4-FFF2-40B4-BE49-F238E27FC236}">
              <a16:creationId xmlns:a16="http://schemas.microsoft.com/office/drawing/2014/main" id="{C602A551-6E4A-E44F-8BEF-E2BE283B03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191998" y="1796143"/>
          <a:ext cx="4864100" cy="469900"/>
        </a:xfrm>
        <a:prstGeom prst="rect">
          <a:avLst/>
        </a:prstGeom>
      </xdr:spPr>
    </xdr:pic>
    <xdr:clientData/>
  </xdr:twoCellAnchor>
  <xdr:twoCellAnchor editAs="oneCell">
    <xdr:from>
      <xdr:col>13</xdr:col>
      <xdr:colOff>417286</xdr:colOff>
      <xdr:row>13</xdr:row>
      <xdr:rowOff>145142</xdr:rowOff>
    </xdr:from>
    <xdr:to>
      <xdr:col>19</xdr:col>
      <xdr:colOff>172358</xdr:colOff>
      <xdr:row>16</xdr:row>
      <xdr:rowOff>105228</xdr:rowOff>
    </xdr:to>
    <xdr:pic>
      <xdr:nvPicPr>
        <xdr:cNvPr id="10" name="Billede 9">
          <a:extLst>
            <a:ext uri="{FF2B5EF4-FFF2-40B4-BE49-F238E27FC236}">
              <a16:creationId xmlns:a16="http://schemas.microsoft.com/office/drawing/2014/main" id="{1F199E45-A749-9F49-9AFB-286C14CCD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64572" y="2739571"/>
          <a:ext cx="4762500" cy="558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825282</xdr:colOff>
      <xdr:row>11</xdr:row>
      <xdr:rowOff>219</xdr:rowOff>
    </xdr:from>
    <xdr:to>
      <xdr:col>7</xdr:col>
      <xdr:colOff>511942</xdr:colOff>
      <xdr:row>28</xdr:row>
      <xdr:rowOff>195317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425A3570-57E4-E24F-9A05-BB5C187AA1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234950</xdr:colOff>
      <xdr:row>7</xdr:row>
      <xdr:rowOff>177800</xdr:rowOff>
    </xdr:from>
    <xdr:to>
      <xdr:col>16</xdr:col>
      <xdr:colOff>304800</xdr:colOff>
      <xdr:row>25</xdr:row>
      <xdr:rowOff>165100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9853D739-F752-9B4B-B0A0-CABDE268F2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468586</xdr:colOff>
      <xdr:row>30</xdr:row>
      <xdr:rowOff>184051</xdr:rowOff>
    </xdr:from>
    <xdr:to>
      <xdr:col>7</xdr:col>
      <xdr:colOff>74448</xdr:colOff>
      <xdr:row>44</xdr:row>
      <xdr:rowOff>106974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26FEC5E-F126-C842-8B33-EA25153DDC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0"/>
  <sheetViews>
    <sheetView zoomScale="80" zoomScaleNormal="80" workbookViewId="0">
      <selection activeCell="C17" sqref="C17:M17"/>
    </sheetView>
  </sheetViews>
  <sheetFormatPr defaultColWidth="11.19921875" defaultRowHeight="15.6" x14ac:dyDescent="0.3"/>
  <cols>
    <col min="1" max="1" width="24" customWidth="1"/>
  </cols>
  <sheetData>
    <row r="2" spans="1:27" x14ac:dyDescent="0.3">
      <c r="B2" s="2" t="s">
        <v>21</v>
      </c>
      <c r="C2" s="2" t="s">
        <v>21</v>
      </c>
      <c r="D2" s="2" t="s">
        <v>21</v>
      </c>
      <c r="E2" s="2" t="s">
        <v>21</v>
      </c>
      <c r="F2" s="2" t="s">
        <v>21</v>
      </c>
      <c r="G2" s="2" t="s">
        <v>21</v>
      </c>
      <c r="H2" s="2" t="s">
        <v>21</v>
      </c>
      <c r="I2" s="2" t="s">
        <v>21</v>
      </c>
      <c r="J2" s="2" t="s">
        <v>21</v>
      </c>
      <c r="K2" s="2" t="s">
        <v>21</v>
      </c>
      <c r="L2" s="2" t="s">
        <v>21</v>
      </c>
      <c r="M2" s="2" t="s">
        <v>21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7" x14ac:dyDescent="0.3">
      <c r="B3" t="s">
        <v>0</v>
      </c>
      <c r="C3" t="s">
        <v>6</v>
      </c>
      <c r="D3" t="s">
        <v>1</v>
      </c>
      <c r="E3" t="s">
        <v>7</v>
      </c>
      <c r="F3" t="s">
        <v>3</v>
      </c>
      <c r="G3" t="s">
        <v>26</v>
      </c>
      <c r="H3" t="s">
        <v>27</v>
      </c>
      <c r="I3" t="s">
        <v>28</v>
      </c>
      <c r="J3" t="s">
        <v>29</v>
      </c>
      <c r="K3" t="s">
        <v>30</v>
      </c>
      <c r="L3" t="s">
        <v>5</v>
      </c>
      <c r="M3" t="s">
        <v>12</v>
      </c>
    </row>
    <row r="4" spans="1:27" x14ac:dyDescent="0.3">
      <c r="A4" s="1" t="s">
        <v>13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AA4" s="4"/>
    </row>
    <row r="5" spans="1:27" x14ac:dyDescent="0.3">
      <c r="A5" s="1" t="s">
        <v>14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AA5" s="4"/>
    </row>
    <row r="6" spans="1:27" x14ac:dyDescent="0.3">
      <c r="AA6" s="4"/>
    </row>
    <row r="7" spans="1:27" x14ac:dyDescent="0.3">
      <c r="AA7" s="4"/>
    </row>
    <row r="8" spans="1:27" x14ac:dyDescent="0.3">
      <c r="AA8" s="4"/>
    </row>
    <row r="9" spans="1:27" x14ac:dyDescent="0.3">
      <c r="AA9" s="4"/>
    </row>
    <row r="10" spans="1:27" x14ac:dyDescent="0.3">
      <c r="A10" s="1" t="s">
        <v>15</v>
      </c>
      <c r="B10" s="4">
        <v>8008.74</v>
      </c>
      <c r="C10" s="4">
        <v>8357.3970000000008</v>
      </c>
      <c r="D10" s="4">
        <v>7210.9830000000002</v>
      </c>
      <c r="E10" s="4">
        <v>7884.64</v>
      </c>
      <c r="F10" s="4">
        <v>6675.9830000000002</v>
      </c>
      <c r="G10" s="4">
        <v>7071.3969999999999</v>
      </c>
      <c r="H10" s="4">
        <v>6787.69</v>
      </c>
      <c r="I10" s="4">
        <v>7081.1040000000003</v>
      </c>
      <c r="J10" s="4">
        <v>6500.0330000000004</v>
      </c>
      <c r="K10" s="4">
        <v>7264.2250000000004</v>
      </c>
      <c r="L10" s="4">
        <v>6292.5690000000004</v>
      </c>
      <c r="M10" s="4">
        <v>7291.69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AA10" s="4"/>
    </row>
    <row r="11" spans="1:27" x14ac:dyDescent="0.3">
      <c r="A11" s="5" t="s">
        <v>17</v>
      </c>
      <c r="B11" s="4">
        <f>B10/D10</f>
        <v>1.1106308252286823</v>
      </c>
      <c r="C11" s="4">
        <f>C10/D10</f>
        <v>1.1589816534028718</v>
      </c>
      <c r="D11" s="4">
        <f>D10/D10</f>
        <v>1</v>
      </c>
      <c r="E11" s="4">
        <f>E10/D10</f>
        <v>1.0934209663231769</v>
      </c>
      <c r="F11" s="4">
        <f>F10/D10</f>
        <v>0.92580761873935913</v>
      </c>
      <c r="G11" s="4">
        <f>G10/D10</f>
        <v>0.98064258368103208</v>
      </c>
      <c r="H11" s="4">
        <f>H10/D10</f>
        <v>0.94129884926923268</v>
      </c>
      <c r="I11" s="4">
        <f>I10/D10</f>
        <v>0.98198872469953125</v>
      </c>
      <c r="J11" s="4">
        <f>J10/D10</f>
        <v>0.90140733933223804</v>
      </c>
      <c r="K11" s="4">
        <f>K10/D10</f>
        <v>1.0073834593702413</v>
      </c>
      <c r="L11" s="4">
        <f>L10/D10</f>
        <v>0.87263678197549488</v>
      </c>
      <c r="M11" s="4">
        <f>M10/D10</f>
        <v>1.0111922327372009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AA11" s="4"/>
    </row>
    <row r="12" spans="1:27" x14ac:dyDescent="0.3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AA12" s="4"/>
    </row>
    <row r="13" spans="1:27" x14ac:dyDescent="0.3">
      <c r="A13" s="1" t="s">
        <v>16</v>
      </c>
      <c r="B13" s="4">
        <v>1921.0619999999999</v>
      </c>
      <c r="C13" s="4">
        <v>4104.3760000000002</v>
      </c>
      <c r="D13" s="4">
        <v>761.52700000000004</v>
      </c>
      <c r="E13" s="4">
        <v>15038.781999999999</v>
      </c>
      <c r="F13" s="4">
        <v>320.21300000000002</v>
      </c>
      <c r="G13" s="4">
        <v>2253.0619999999999</v>
      </c>
      <c r="H13" s="4">
        <v>254.38499999999999</v>
      </c>
      <c r="I13" s="4">
        <v>8303.74</v>
      </c>
      <c r="J13" s="4">
        <v>806.28399999999999</v>
      </c>
      <c r="K13" s="4">
        <v>11225.004000000001</v>
      </c>
      <c r="L13" s="4">
        <v>346.79899999999998</v>
      </c>
      <c r="M13" s="4">
        <v>4018.4259999999999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AA13" s="4"/>
    </row>
    <row r="14" spans="1:27" x14ac:dyDescent="0.3">
      <c r="A14" s="5" t="s">
        <v>18</v>
      </c>
      <c r="B14">
        <f>B13/B11</f>
        <v>1729.703476944688</v>
      </c>
      <c r="C14">
        <f>C13/C11</f>
        <v>3541.3640828128659</v>
      </c>
      <c r="D14">
        <f t="shared" ref="D14:M14" si="0">D13/D11</f>
        <v>761.52700000000004</v>
      </c>
      <c r="E14">
        <f t="shared" si="0"/>
        <v>13753.881133787463</v>
      </c>
      <c r="F14">
        <f t="shared" si="0"/>
        <v>345.87423296000009</v>
      </c>
      <c r="G14">
        <f t="shared" si="0"/>
        <v>2297.5363679830166</v>
      </c>
      <c r="H14">
        <f t="shared" si="0"/>
        <v>270.24892274912378</v>
      </c>
      <c r="I14">
        <f t="shared" si="0"/>
        <v>8456.0441389393509</v>
      </c>
      <c r="J14">
        <f t="shared" si="0"/>
        <v>894.47241532035298</v>
      </c>
      <c r="K14">
        <f t="shared" si="0"/>
        <v>11142.732090337509</v>
      </c>
      <c r="L14">
        <f t="shared" si="0"/>
        <v>397.41506106917535</v>
      </c>
      <c r="M14">
        <f t="shared" si="0"/>
        <v>3973.9486419140148</v>
      </c>
      <c r="AA14" s="4"/>
    </row>
    <row r="15" spans="1:27" x14ac:dyDescent="0.3">
      <c r="A15" s="5" t="s">
        <v>19</v>
      </c>
      <c r="B15" s="4">
        <f>B14/D14</f>
        <v>2.2713619831531751</v>
      </c>
      <c r="C15" s="4">
        <f>C14/D14</f>
        <v>4.6503460583969654</v>
      </c>
      <c r="D15" s="4">
        <f>D14/D14</f>
        <v>1</v>
      </c>
      <c r="E15" s="4">
        <f>E14/D14</f>
        <v>18.060923819887492</v>
      </c>
      <c r="F15" s="4">
        <f>F14/D14</f>
        <v>0.45418512142051437</v>
      </c>
      <c r="G15" s="4">
        <f>G14/D14</f>
        <v>3.017012355416179</v>
      </c>
      <c r="H15" s="4">
        <f>H14/D14</f>
        <v>0.3548776638899524</v>
      </c>
      <c r="I15" s="4">
        <f>I14/D14</f>
        <v>11.104063465825046</v>
      </c>
      <c r="J15" s="4">
        <f>J14/D14</f>
        <v>1.1745774152726731</v>
      </c>
      <c r="K15" s="4">
        <f>K14/D14</f>
        <v>14.632090642009421</v>
      </c>
      <c r="L15" s="4">
        <f>L14/D14</f>
        <v>0.52186601534702681</v>
      </c>
      <c r="M15" s="4">
        <f>M14/D14</f>
        <v>5.2183949379523176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AA15" s="4"/>
    </row>
    <row r="16" spans="1:27" x14ac:dyDescent="0.3">
      <c r="A16" s="5" t="s">
        <v>20</v>
      </c>
      <c r="B16">
        <f>B15/B15</f>
        <v>1</v>
      </c>
      <c r="C16">
        <f>C15/B15</f>
        <v>2.0473821842968469</v>
      </c>
      <c r="D16">
        <f>D15/D15</f>
        <v>1</v>
      </c>
      <c r="E16">
        <f>E15/D15</f>
        <v>18.060923819887492</v>
      </c>
      <c r="F16">
        <f>F15/F15</f>
        <v>1</v>
      </c>
      <c r="G16">
        <f>G15/F15</f>
        <v>6.6426930630843612</v>
      </c>
      <c r="H16">
        <f>H15/H15</f>
        <v>1</v>
      </c>
      <c r="I16">
        <f>I15/H15</f>
        <v>31.289834767590268</v>
      </c>
      <c r="J16">
        <f>J15/J15</f>
        <v>1</v>
      </c>
      <c r="K16">
        <f>K15/J15</f>
        <v>12.457323333271008</v>
      </c>
      <c r="L16">
        <f>L15/L15</f>
        <v>1</v>
      </c>
      <c r="M16">
        <f>M15/L15</f>
        <v>9.9994917938510053</v>
      </c>
      <c r="AA16" s="4"/>
    </row>
    <row r="17" spans="1:28" x14ac:dyDescent="0.3">
      <c r="A17" s="5" t="s">
        <v>32</v>
      </c>
      <c r="C17">
        <f>C14/$E$14</f>
        <v>0.25748107376856949</v>
      </c>
      <c r="E17">
        <f>E14/$E$14</f>
        <v>1</v>
      </c>
      <c r="G17">
        <f>G14/$E$14</f>
        <v>0.16704640280327437</v>
      </c>
      <c r="I17">
        <f>I14/$E$14</f>
        <v>0.61481148896702553</v>
      </c>
      <c r="K17">
        <f>K14/$E$14</f>
        <v>0.81015183873914209</v>
      </c>
      <c r="M17">
        <f>M14/$E$14</f>
        <v>0.28893289125145233</v>
      </c>
      <c r="AA17" s="4"/>
    </row>
    <row r="18" spans="1:28" x14ac:dyDescent="0.3">
      <c r="AA18" s="4"/>
    </row>
    <row r="19" spans="1:28" x14ac:dyDescent="0.3">
      <c r="A19" s="4"/>
      <c r="B19" s="4"/>
      <c r="AA19" s="4"/>
      <c r="AB19" s="4"/>
    </row>
    <row r="20" spans="1:28" x14ac:dyDescent="0.3">
      <c r="A20" s="4"/>
      <c r="B20" s="4"/>
      <c r="AA20" s="4"/>
      <c r="AB20" s="4"/>
    </row>
    <row r="21" spans="1:28" x14ac:dyDescent="0.3">
      <c r="A21" s="4"/>
      <c r="B21" s="4"/>
      <c r="AA21" s="4"/>
      <c r="AB21" s="4"/>
    </row>
    <row r="22" spans="1:28" x14ac:dyDescent="0.3">
      <c r="A22" s="4"/>
      <c r="B22" s="4"/>
      <c r="AA22" s="4"/>
      <c r="AB22" s="4"/>
    </row>
    <row r="23" spans="1:28" x14ac:dyDescent="0.3">
      <c r="A23" s="4"/>
      <c r="B23" s="4"/>
      <c r="AA23" s="4"/>
      <c r="AB23" s="4"/>
    </row>
    <row r="24" spans="1:28" x14ac:dyDescent="0.3">
      <c r="A24" s="4"/>
      <c r="B24" s="4"/>
      <c r="AA24" s="4"/>
      <c r="AB24" s="4"/>
    </row>
    <row r="25" spans="1:28" x14ac:dyDescent="0.3">
      <c r="A25" s="4"/>
      <c r="B25" s="4"/>
      <c r="AA25" s="4"/>
      <c r="AB25" s="4"/>
    </row>
    <row r="26" spans="1:28" x14ac:dyDescent="0.3">
      <c r="A26" s="4"/>
      <c r="B26" s="4"/>
      <c r="AA26" s="4"/>
      <c r="AB26" s="4"/>
    </row>
    <row r="27" spans="1:28" x14ac:dyDescent="0.3">
      <c r="A27" s="4"/>
      <c r="B27" s="4"/>
      <c r="AA27" s="4"/>
      <c r="AB27" s="4"/>
    </row>
    <row r="28" spans="1:28" x14ac:dyDescent="0.3">
      <c r="A28" s="4"/>
      <c r="B28" s="4"/>
      <c r="AA28" s="4"/>
      <c r="AB28" s="4"/>
    </row>
    <row r="29" spans="1:28" x14ac:dyDescent="0.3">
      <c r="A29" s="4"/>
      <c r="B29" s="4"/>
      <c r="AA29" s="4"/>
      <c r="AB29" s="4"/>
    </row>
    <row r="30" spans="1:28" x14ac:dyDescent="0.3">
      <c r="A30" s="4"/>
      <c r="B30" s="4"/>
      <c r="AA30" s="4"/>
      <c r="AB30" s="4"/>
    </row>
    <row r="31" spans="1:28" x14ac:dyDescent="0.3">
      <c r="A31" s="4"/>
      <c r="B31" s="4"/>
      <c r="AA31" s="4"/>
      <c r="AB31" s="4"/>
    </row>
    <row r="32" spans="1:28" x14ac:dyDescent="0.3">
      <c r="A32" s="4"/>
      <c r="B32" s="4"/>
      <c r="AA32" s="4"/>
      <c r="AB32" s="4"/>
    </row>
    <row r="33" spans="2:28" x14ac:dyDescent="0.3">
      <c r="B33" s="4"/>
      <c r="AA33" s="4"/>
      <c r="AB33" s="4"/>
    </row>
    <row r="34" spans="2:28" x14ac:dyDescent="0.3">
      <c r="B34" s="4"/>
      <c r="AA34" s="4"/>
      <c r="AB34" s="4"/>
    </row>
    <row r="35" spans="2:28" x14ac:dyDescent="0.3">
      <c r="AA35" s="4"/>
      <c r="AB35" s="4"/>
    </row>
    <row r="36" spans="2:28" x14ac:dyDescent="0.3">
      <c r="AA36" s="4"/>
      <c r="AB36" s="4"/>
    </row>
    <row r="37" spans="2:28" x14ac:dyDescent="0.3">
      <c r="AA37" s="4"/>
      <c r="AB37" s="4"/>
    </row>
    <row r="38" spans="2:28" x14ac:dyDescent="0.3">
      <c r="AA38" s="4"/>
      <c r="AB38" s="4"/>
    </row>
    <row r="39" spans="2:28" x14ac:dyDescent="0.3">
      <c r="AA39" s="4"/>
    </row>
    <row r="40" spans="2:28" x14ac:dyDescent="0.3">
      <c r="AA40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0"/>
  <sheetViews>
    <sheetView zoomScale="80" zoomScaleNormal="80" workbookViewId="0">
      <selection activeCell="C17" sqref="C17:M17"/>
    </sheetView>
  </sheetViews>
  <sheetFormatPr defaultColWidth="11.19921875" defaultRowHeight="15.6" x14ac:dyDescent="0.3"/>
  <cols>
    <col min="1" max="1" width="24" customWidth="1"/>
  </cols>
  <sheetData>
    <row r="2" spans="1:27" x14ac:dyDescent="0.3">
      <c r="B2" s="2" t="s">
        <v>22</v>
      </c>
      <c r="C2" s="2" t="s">
        <v>22</v>
      </c>
      <c r="D2" s="2" t="s">
        <v>22</v>
      </c>
      <c r="E2" s="2" t="s">
        <v>22</v>
      </c>
      <c r="F2" s="2" t="s">
        <v>22</v>
      </c>
      <c r="G2" s="2" t="s">
        <v>22</v>
      </c>
      <c r="H2" s="2" t="s">
        <v>22</v>
      </c>
      <c r="I2" s="2" t="s">
        <v>22</v>
      </c>
      <c r="J2" s="2" t="s">
        <v>22</v>
      </c>
      <c r="K2" s="2" t="s">
        <v>22</v>
      </c>
      <c r="L2" s="2" t="s">
        <v>22</v>
      </c>
      <c r="M2" s="2" t="s">
        <v>22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7" x14ac:dyDescent="0.3">
      <c r="B3" t="s">
        <v>0</v>
      </c>
      <c r="C3" t="s">
        <v>6</v>
      </c>
      <c r="D3" t="s">
        <v>1</v>
      </c>
      <c r="E3" t="s">
        <v>7</v>
      </c>
      <c r="F3" t="s">
        <v>2</v>
      </c>
      <c r="G3" t="s">
        <v>8</v>
      </c>
      <c r="H3" t="s">
        <v>3</v>
      </c>
      <c r="I3" t="s">
        <v>9</v>
      </c>
      <c r="J3" t="s">
        <v>4</v>
      </c>
      <c r="K3" t="s">
        <v>10</v>
      </c>
      <c r="L3" t="s">
        <v>5</v>
      </c>
      <c r="M3" t="s">
        <v>12</v>
      </c>
    </row>
    <row r="4" spans="1:27" x14ac:dyDescent="0.3">
      <c r="A4" s="1" t="s">
        <v>13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AA4" s="4"/>
    </row>
    <row r="5" spans="1:27" x14ac:dyDescent="0.3">
      <c r="A5" s="1" t="s">
        <v>14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AA5" s="4"/>
    </row>
    <row r="6" spans="1:27" x14ac:dyDescent="0.3">
      <c r="O6" s="4"/>
      <c r="R6" s="4"/>
      <c r="AA6" s="4"/>
    </row>
    <row r="7" spans="1:27" x14ac:dyDescent="0.3">
      <c r="O7" s="4"/>
      <c r="R7" s="4"/>
      <c r="AA7" s="4"/>
    </row>
    <row r="8" spans="1:27" x14ac:dyDescent="0.3">
      <c r="O8" s="4"/>
      <c r="R8" s="4"/>
      <c r="AA8" s="4"/>
    </row>
    <row r="9" spans="1:27" x14ac:dyDescent="0.3">
      <c r="O9" s="4"/>
      <c r="R9" s="4"/>
      <c r="AA9" s="4"/>
    </row>
    <row r="10" spans="1:27" x14ac:dyDescent="0.3">
      <c r="A10" s="1" t="s">
        <v>15</v>
      </c>
      <c r="B10" s="4">
        <v>6652.5889999999999</v>
      </c>
      <c r="C10" s="4">
        <v>9631.7819999999992</v>
      </c>
      <c r="D10" s="4">
        <v>9496.2960000000003</v>
      </c>
      <c r="E10" s="4">
        <v>12240.075000000001</v>
      </c>
      <c r="F10" s="4">
        <v>10254.832</v>
      </c>
      <c r="G10" s="4">
        <v>8591.7109999999993</v>
      </c>
      <c r="H10" s="4">
        <v>8032.0540000000001</v>
      </c>
      <c r="I10" s="4">
        <v>9144.9529999999995</v>
      </c>
      <c r="J10" s="4">
        <v>7126.4679999999998</v>
      </c>
      <c r="K10" s="4">
        <v>7659.9530000000004</v>
      </c>
      <c r="L10" s="4">
        <v>6956.933</v>
      </c>
      <c r="M10" s="4">
        <v>6894.125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AA10" s="4"/>
    </row>
    <row r="11" spans="1:27" x14ac:dyDescent="0.3">
      <c r="A11" s="5" t="s">
        <v>17</v>
      </c>
      <c r="B11" s="4">
        <f>B10/D10</f>
        <v>0.70054566538364005</v>
      </c>
      <c r="C11" s="4">
        <f>C10/D10</f>
        <v>1.0142672469350154</v>
      </c>
      <c r="D11" s="4">
        <f>D10/D10</f>
        <v>1</v>
      </c>
      <c r="E11" s="4">
        <f>E10/D10</f>
        <v>1.2889314949744617</v>
      </c>
      <c r="F11" s="4">
        <f>F10/D10</f>
        <v>1.0798770383736986</v>
      </c>
      <c r="G11" s="4">
        <f>G10/D10</f>
        <v>0.90474338626344408</v>
      </c>
      <c r="H11" s="4">
        <f>H10/D10</f>
        <v>0.84580914495504356</v>
      </c>
      <c r="I11" s="4">
        <f>I10/D10</f>
        <v>0.96300210102970663</v>
      </c>
      <c r="J11" s="4">
        <f>J10/D10</f>
        <v>0.75044712169881811</v>
      </c>
      <c r="K11" s="4">
        <f>K10/D10</f>
        <v>0.80662534108035389</v>
      </c>
      <c r="L11" s="4">
        <f>L10/D10</f>
        <v>0.73259437153180562</v>
      </c>
      <c r="M11" s="4">
        <f>M10/D10</f>
        <v>0.72598042436756394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AA11" s="4"/>
    </row>
    <row r="12" spans="1:27" x14ac:dyDescent="0.3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AA12" s="4"/>
    </row>
    <row r="13" spans="1:27" x14ac:dyDescent="0.3">
      <c r="A13" s="1" t="s">
        <v>16</v>
      </c>
      <c r="B13" s="4">
        <v>3742.2759999999998</v>
      </c>
      <c r="C13" s="4">
        <v>6209.2759999999998</v>
      </c>
      <c r="D13" s="4">
        <v>1437.184</v>
      </c>
      <c r="E13" s="4">
        <v>19463.196</v>
      </c>
      <c r="F13" s="4">
        <v>1551.4770000000001</v>
      </c>
      <c r="G13" s="4">
        <v>2214.0120000000002</v>
      </c>
      <c r="H13" s="4">
        <v>681.11300000000006</v>
      </c>
      <c r="I13" s="4">
        <v>8753.5889999999999</v>
      </c>
      <c r="J13" s="4">
        <v>216.435</v>
      </c>
      <c r="K13" s="4">
        <v>6898.7610000000004</v>
      </c>
      <c r="L13" s="4">
        <v>100</v>
      </c>
      <c r="M13" s="4">
        <v>1524.8409999999999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AA13" s="4"/>
    </row>
    <row r="14" spans="1:27" x14ac:dyDescent="0.3">
      <c r="A14" s="5" t="s">
        <v>18</v>
      </c>
      <c r="B14">
        <f>B13/B11</f>
        <v>5341.944408364323</v>
      </c>
      <c r="C14">
        <f>C13/C11</f>
        <v>6121.9328719956502</v>
      </c>
      <c r="D14">
        <f t="shared" ref="D14:K14" si="0">D13/D11</f>
        <v>1437.184</v>
      </c>
      <c r="E14">
        <f t="shared" si="0"/>
        <v>15100.25635643703</v>
      </c>
      <c r="F14">
        <f t="shared" si="0"/>
        <v>1436.7163527585824</v>
      </c>
      <c r="G14">
        <f t="shared" si="0"/>
        <v>2447.1159818518108</v>
      </c>
      <c r="H14">
        <f t="shared" si="0"/>
        <v>805.27977743277131</v>
      </c>
      <c r="I14">
        <f t="shared" si="0"/>
        <v>9089.8960559276802</v>
      </c>
      <c r="J14">
        <f t="shared" si="0"/>
        <v>288.40806199648972</v>
      </c>
      <c r="K14">
        <f t="shared" si="0"/>
        <v>8552.6212091974976</v>
      </c>
      <c r="L14">
        <f>L13/L11</f>
        <v>136.50118522055624</v>
      </c>
      <c r="M14">
        <f>M13/M11</f>
        <v>2100.3885901308722</v>
      </c>
      <c r="O14" s="4"/>
      <c r="R14" s="4"/>
      <c r="AA14" s="4"/>
    </row>
    <row r="15" spans="1:27" x14ac:dyDescent="0.3">
      <c r="A15" s="5" t="s">
        <v>19</v>
      </c>
      <c r="B15" s="4">
        <f>B14/D14</f>
        <v>3.7169523236859883</v>
      </c>
      <c r="C15" s="4">
        <f>C14/D14</f>
        <v>4.2596722980464925</v>
      </c>
      <c r="D15" s="4">
        <f>D14/D14</f>
        <v>1</v>
      </c>
      <c r="E15" s="4">
        <f>E14/D14</f>
        <v>10.506835837608149</v>
      </c>
      <c r="F15" s="4">
        <f>F14/D14</f>
        <v>0.99967460865037627</v>
      </c>
      <c r="G15" s="4">
        <f>G14/D14</f>
        <v>1.7027158539559382</v>
      </c>
      <c r="H15" s="4">
        <f>H14/D14</f>
        <v>0.56031780024879996</v>
      </c>
      <c r="I15" s="4">
        <f>I14/D14</f>
        <v>6.3247963071726936</v>
      </c>
      <c r="J15" s="4">
        <f>J14/D14</f>
        <v>0.20067580907976273</v>
      </c>
      <c r="K15" s="4">
        <f>K14/D14</f>
        <v>5.9509577125806423</v>
      </c>
      <c r="L15" s="4">
        <f>L14/D14</f>
        <v>9.4978224931919805E-2</v>
      </c>
      <c r="M15" s="4">
        <f>M14/D14</f>
        <v>1.4614611560738724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AA15" s="4"/>
    </row>
    <row r="16" spans="1:27" x14ac:dyDescent="0.3">
      <c r="A16" s="5" t="s">
        <v>20</v>
      </c>
      <c r="B16">
        <f>B15/B15</f>
        <v>1</v>
      </c>
      <c r="C16">
        <f>C15/B15</f>
        <v>1.1460120892329082</v>
      </c>
      <c r="D16">
        <f>D15/D15</f>
        <v>1</v>
      </c>
      <c r="E16">
        <f>E15/D15</f>
        <v>10.506835837608149</v>
      </c>
      <c r="F16">
        <f>F15/F15</f>
        <v>1</v>
      </c>
      <c r="G16">
        <f>G15/F15</f>
        <v>1.7032700833071193</v>
      </c>
      <c r="H16">
        <f>H15/H15</f>
        <v>1</v>
      </c>
      <c r="I16">
        <f>I15/H15</f>
        <v>11.287873246868601</v>
      </c>
      <c r="J16">
        <f>J15/J15</f>
        <v>1</v>
      </c>
      <c r="K16">
        <f>K15/J15</f>
        <v>29.654584376013709</v>
      </c>
      <c r="L16">
        <f>L15/L15</f>
        <v>1</v>
      </c>
      <c r="M16">
        <f>M15/L15</f>
        <v>15.387328591595018</v>
      </c>
      <c r="O16" s="4"/>
      <c r="R16" s="4"/>
      <c r="AA16" s="4"/>
    </row>
    <row r="17" spans="1:28" x14ac:dyDescent="0.3">
      <c r="A17" s="5" t="s">
        <v>31</v>
      </c>
      <c r="C17">
        <f>C14/E14</f>
        <v>0.40541913511196481</v>
      </c>
      <c r="E17">
        <f>E14/E14</f>
        <v>1</v>
      </c>
      <c r="G17">
        <f>G14/E14</f>
        <v>0.16205790975254794</v>
      </c>
      <c r="I17">
        <f>I14/E14</f>
        <v>0.60196965146573711</v>
      </c>
      <c r="K17">
        <f>K14/E14</f>
        <v>0.56638913984739292</v>
      </c>
      <c r="M17">
        <f>M14/E14</f>
        <v>0.13909622065690994</v>
      </c>
      <c r="O17" s="4"/>
      <c r="R17" s="4"/>
      <c r="AA17" s="4"/>
    </row>
    <row r="18" spans="1:28" x14ac:dyDescent="0.3">
      <c r="O18" s="4"/>
      <c r="AA18" s="4"/>
    </row>
    <row r="19" spans="1:28" x14ac:dyDescent="0.3">
      <c r="A19" s="4"/>
      <c r="B19" s="4"/>
      <c r="O19" s="4"/>
      <c r="AA19" s="4"/>
      <c r="AB19" s="4"/>
    </row>
    <row r="20" spans="1:28" x14ac:dyDescent="0.3">
      <c r="A20" s="4"/>
      <c r="B20" s="4"/>
      <c r="O20" s="4"/>
      <c r="AA20" s="4"/>
      <c r="AB20" s="4"/>
    </row>
    <row r="21" spans="1:28" x14ac:dyDescent="0.3">
      <c r="A21" s="4"/>
      <c r="B21" s="4"/>
      <c r="O21" s="4"/>
      <c r="AA21" s="4"/>
      <c r="AB21" s="4"/>
    </row>
    <row r="22" spans="1:28" x14ac:dyDescent="0.3">
      <c r="A22" s="4"/>
      <c r="B22" s="4"/>
      <c r="O22" s="4"/>
      <c r="AA22" s="4"/>
      <c r="AB22" s="4"/>
    </row>
    <row r="23" spans="1:28" x14ac:dyDescent="0.3">
      <c r="A23" s="4"/>
      <c r="B23" s="4"/>
      <c r="O23" s="4"/>
      <c r="AA23" s="4"/>
      <c r="AB23" s="4"/>
    </row>
    <row r="24" spans="1:28" x14ac:dyDescent="0.3">
      <c r="A24" s="4"/>
      <c r="B24" s="4"/>
      <c r="AA24" s="4"/>
      <c r="AB24" s="4"/>
    </row>
    <row r="25" spans="1:28" x14ac:dyDescent="0.3">
      <c r="A25" s="4"/>
      <c r="B25" s="4"/>
      <c r="AA25" s="4"/>
      <c r="AB25" s="4"/>
    </row>
    <row r="26" spans="1:28" x14ac:dyDescent="0.3">
      <c r="A26" s="4"/>
      <c r="B26" s="4"/>
      <c r="AA26" s="4"/>
      <c r="AB26" s="4"/>
    </row>
    <row r="27" spans="1:28" x14ac:dyDescent="0.3">
      <c r="A27" s="4"/>
      <c r="B27" s="4"/>
      <c r="AA27" s="4"/>
      <c r="AB27" s="4"/>
    </row>
    <row r="28" spans="1:28" x14ac:dyDescent="0.3">
      <c r="A28" s="4"/>
      <c r="B28" s="4"/>
      <c r="AA28" s="4"/>
      <c r="AB28" s="4"/>
    </row>
    <row r="29" spans="1:28" x14ac:dyDescent="0.3">
      <c r="A29" s="4"/>
      <c r="B29" s="4"/>
      <c r="AA29" s="4"/>
      <c r="AB29" s="4"/>
    </row>
    <row r="30" spans="1:28" x14ac:dyDescent="0.3">
      <c r="A30" s="4"/>
      <c r="B30" s="4"/>
      <c r="AA30" s="4"/>
      <c r="AB30" s="4"/>
    </row>
    <row r="31" spans="1:28" x14ac:dyDescent="0.3">
      <c r="A31" s="4"/>
      <c r="B31" s="4"/>
      <c r="AA31" s="4"/>
      <c r="AB31" s="4"/>
    </row>
    <row r="32" spans="1:28" x14ac:dyDescent="0.3">
      <c r="A32" s="4"/>
      <c r="B32" s="4"/>
      <c r="AA32" s="4"/>
      <c r="AB32" s="4"/>
    </row>
    <row r="33" spans="2:28" x14ac:dyDescent="0.3">
      <c r="B33" s="4"/>
      <c r="AA33" s="4"/>
      <c r="AB33" s="4"/>
    </row>
    <row r="34" spans="2:28" x14ac:dyDescent="0.3">
      <c r="B34" s="4"/>
      <c r="AA34" s="4"/>
      <c r="AB34" s="4"/>
    </row>
    <row r="35" spans="2:28" x14ac:dyDescent="0.3">
      <c r="AA35" s="4"/>
      <c r="AB35" s="4"/>
    </row>
    <row r="36" spans="2:28" x14ac:dyDescent="0.3">
      <c r="AA36" s="4"/>
      <c r="AB36" s="4"/>
    </row>
    <row r="37" spans="2:28" x14ac:dyDescent="0.3">
      <c r="AA37" s="4"/>
      <c r="AB37" s="4"/>
    </row>
    <row r="38" spans="2:28" x14ac:dyDescent="0.3">
      <c r="AA38" s="4"/>
      <c r="AB38" s="4"/>
    </row>
    <row r="39" spans="2:28" x14ac:dyDescent="0.3">
      <c r="AA39" s="4"/>
    </row>
    <row r="40" spans="2:28" x14ac:dyDescent="0.3">
      <c r="AA40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0"/>
  <sheetViews>
    <sheetView zoomScaleNormal="100" workbookViewId="0">
      <selection activeCell="C17" sqref="C17:M17"/>
    </sheetView>
  </sheetViews>
  <sheetFormatPr defaultColWidth="11.19921875" defaultRowHeight="15.6" x14ac:dyDescent="0.3"/>
  <cols>
    <col min="1" max="1" width="24" customWidth="1"/>
  </cols>
  <sheetData>
    <row r="2" spans="1:27" x14ac:dyDescent="0.3">
      <c r="B2" s="2" t="s">
        <v>11</v>
      </c>
      <c r="C2" s="2" t="s">
        <v>11</v>
      </c>
      <c r="D2" s="2" t="s">
        <v>11</v>
      </c>
      <c r="E2" s="2" t="s">
        <v>11</v>
      </c>
      <c r="F2" s="2" t="s">
        <v>11</v>
      </c>
      <c r="G2" s="2" t="s">
        <v>11</v>
      </c>
      <c r="H2" s="2" t="s">
        <v>11</v>
      </c>
      <c r="I2" s="2" t="s">
        <v>11</v>
      </c>
      <c r="J2" s="2" t="s">
        <v>11</v>
      </c>
      <c r="K2" s="2" t="s">
        <v>11</v>
      </c>
      <c r="L2" s="2" t="s">
        <v>11</v>
      </c>
      <c r="M2" s="2" t="s">
        <v>11</v>
      </c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7" x14ac:dyDescent="0.3">
      <c r="B3" t="s">
        <v>0</v>
      </c>
      <c r="C3" t="s">
        <v>6</v>
      </c>
      <c r="D3" t="s">
        <v>1</v>
      </c>
      <c r="E3" t="s">
        <v>7</v>
      </c>
      <c r="F3" t="s">
        <v>2</v>
      </c>
      <c r="G3" t="s">
        <v>8</v>
      </c>
      <c r="H3" t="s">
        <v>3</v>
      </c>
      <c r="I3" t="s">
        <v>9</v>
      </c>
      <c r="J3" t="s">
        <v>4</v>
      </c>
      <c r="K3" t="s">
        <v>10</v>
      </c>
      <c r="L3" t="s">
        <v>5</v>
      </c>
      <c r="M3" t="s">
        <v>12</v>
      </c>
    </row>
    <row r="4" spans="1:27" x14ac:dyDescent="0.3">
      <c r="A4" s="1" t="s">
        <v>13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AA4" s="4"/>
    </row>
    <row r="5" spans="1:27" x14ac:dyDescent="0.3">
      <c r="A5" s="1" t="s">
        <v>14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AA5" s="4"/>
    </row>
    <row r="6" spans="1:27" x14ac:dyDescent="0.3">
      <c r="O6" s="4"/>
      <c r="P6" s="4"/>
      <c r="R6" s="4"/>
      <c r="AA6" s="4"/>
    </row>
    <row r="7" spans="1:27" x14ac:dyDescent="0.3">
      <c r="O7" s="4"/>
      <c r="P7" s="4"/>
      <c r="R7" s="4"/>
      <c r="AA7" s="4"/>
    </row>
    <row r="8" spans="1:27" x14ac:dyDescent="0.3">
      <c r="O8" s="4"/>
      <c r="P8" s="4"/>
      <c r="R8" s="4"/>
      <c r="AA8" s="4"/>
    </row>
    <row r="9" spans="1:27" x14ac:dyDescent="0.3">
      <c r="O9" s="4"/>
      <c r="P9" s="4"/>
      <c r="Q9" s="4"/>
      <c r="R9" s="4"/>
      <c r="AA9" s="4"/>
    </row>
    <row r="10" spans="1:27" x14ac:dyDescent="0.3">
      <c r="A10" s="1" t="s">
        <v>15</v>
      </c>
      <c r="B10" s="4">
        <v>10675.125</v>
      </c>
      <c r="C10" s="4">
        <v>10189.004000000001</v>
      </c>
      <c r="D10" s="4">
        <v>7173.4679999999998</v>
      </c>
      <c r="E10" s="4">
        <v>11424.781999999999</v>
      </c>
      <c r="F10" s="4">
        <v>9540.5390000000007</v>
      </c>
      <c r="G10" s="4">
        <v>9671.4179999999997</v>
      </c>
      <c r="H10" s="4">
        <v>9703.0540000000001</v>
      </c>
      <c r="I10" s="4">
        <v>10452.245999999999</v>
      </c>
      <c r="J10" s="4">
        <v>9228.0540000000001</v>
      </c>
      <c r="K10" s="4">
        <v>9266.125</v>
      </c>
      <c r="L10" s="4">
        <v>9071.2960000000003</v>
      </c>
      <c r="M10" s="4">
        <v>9481.1749999999993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AA10" s="4"/>
    </row>
    <row r="11" spans="1:27" x14ac:dyDescent="0.3">
      <c r="A11" s="5" t="s">
        <v>17</v>
      </c>
      <c r="B11" s="4">
        <f>B10/D10</f>
        <v>1.4881400460697671</v>
      </c>
      <c r="C11" s="4">
        <f>C10/D10</f>
        <v>1.4203735208688464</v>
      </c>
      <c r="D11" s="4">
        <f>D10/D10</f>
        <v>1</v>
      </c>
      <c r="E11" s="4">
        <f>E10/D10</f>
        <v>1.5926441715499393</v>
      </c>
      <c r="F11" s="4">
        <f>F10/D10</f>
        <v>1.3299758220152373</v>
      </c>
      <c r="G11" s="4">
        <f>G10/D10</f>
        <v>1.3482206932546434</v>
      </c>
      <c r="H11" s="4">
        <f>H10/D10</f>
        <v>1.3526308335103747</v>
      </c>
      <c r="I11" s="4">
        <f>I10/D10</f>
        <v>1.4570701367873948</v>
      </c>
      <c r="J11" s="4">
        <f>J10/D10</f>
        <v>1.2864146044841909</v>
      </c>
      <c r="K11" s="4">
        <f>K10/D10</f>
        <v>1.2917218003899926</v>
      </c>
      <c r="L11" s="4">
        <f>L10/D10</f>
        <v>1.2645621336848509</v>
      </c>
      <c r="M11" s="4">
        <f>M10/D10</f>
        <v>1.3217003268154259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AA11" s="4"/>
    </row>
    <row r="12" spans="1:27" x14ac:dyDescent="0.3">
      <c r="A12" s="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AA12" s="4"/>
    </row>
    <row r="13" spans="1:27" x14ac:dyDescent="0.3">
      <c r="A13" s="1" t="s">
        <v>16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AA13" s="4"/>
    </row>
    <row r="14" spans="1:27" x14ac:dyDescent="0.3">
      <c r="A14" s="5" t="s">
        <v>18</v>
      </c>
      <c r="B14" s="4">
        <v>7891.4679999999998</v>
      </c>
      <c r="C14" s="4">
        <v>7943.2250000000004</v>
      </c>
      <c r="D14" s="4">
        <v>2821.6190000000001</v>
      </c>
      <c r="E14" s="4">
        <v>16636.902999999998</v>
      </c>
      <c r="F14" s="4">
        <v>2380.2550000000001</v>
      </c>
      <c r="G14" s="4">
        <v>3802.3760000000002</v>
      </c>
      <c r="H14" s="4">
        <v>2067.134</v>
      </c>
      <c r="I14" s="4">
        <v>9579.64</v>
      </c>
      <c r="J14" s="4">
        <v>2526.962</v>
      </c>
      <c r="K14" s="4">
        <v>13728.539000000001</v>
      </c>
      <c r="L14" s="4">
        <v>2297.134</v>
      </c>
      <c r="M14" s="4">
        <v>4780.79</v>
      </c>
      <c r="O14" s="4"/>
      <c r="P14" s="4"/>
      <c r="Q14" s="4"/>
      <c r="R14" s="4"/>
      <c r="AA14" s="4"/>
    </row>
    <row r="15" spans="1:27" x14ac:dyDescent="0.3">
      <c r="A15" s="5" t="s">
        <v>19</v>
      </c>
      <c r="B15" s="4">
        <f>B14/D14</f>
        <v>2.7967872345628519</v>
      </c>
      <c r="C15" s="4">
        <f>C14/D14</f>
        <v>2.8151302496899828</v>
      </c>
      <c r="D15" s="4">
        <f>D14/D14</f>
        <v>1</v>
      </c>
      <c r="E15" s="4">
        <f>E14/D14</f>
        <v>5.8962258901715634</v>
      </c>
      <c r="F15" s="4">
        <f>F14/D14</f>
        <v>0.84357774738545499</v>
      </c>
      <c r="G15" s="4">
        <f>G14/D14</f>
        <v>1.3475866160526988</v>
      </c>
      <c r="H15" s="4">
        <f>H14/D14</f>
        <v>0.73260564236347991</v>
      </c>
      <c r="I15" s="4">
        <f>I14/D14</f>
        <v>3.3950862962008688</v>
      </c>
      <c r="J15" s="4">
        <f>J14/D14</f>
        <v>0.89557165584722809</v>
      </c>
      <c r="K15" s="4">
        <f>K14/D14</f>
        <v>4.865482901837562</v>
      </c>
      <c r="L15" s="4">
        <f>L14/D14</f>
        <v>0.81411912806087561</v>
      </c>
      <c r="M15" s="4">
        <f>M14/D14</f>
        <v>1.6943428577706627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AA15" s="4"/>
    </row>
    <row r="16" spans="1:27" x14ac:dyDescent="0.3">
      <c r="A16" s="5" t="s">
        <v>20</v>
      </c>
      <c r="B16">
        <f>B15/B15</f>
        <v>1</v>
      </c>
      <c r="C16">
        <f>C15/B15</f>
        <v>1.0065586022778017</v>
      </c>
      <c r="D16">
        <f>D15/D15</f>
        <v>1</v>
      </c>
      <c r="E16">
        <f>E15/D15</f>
        <v>5.8962258901715634</v>
      </c>
      <c r="F16">
        <f>F15/F15</f>
        <v>1</v>
      </c>
      <c r="G16">
        <f>G15/F15</f>
        <v>1.5974658177380154</v>
      </c>
      <c r="H16">
        <f>H15/H15</f>
        <v>1</v>
      </c>
      <c r="I16">
        <f>I15/H15</f>
        <v>4.6342617362976952</v>
      </c>
      <c r="J16">
        <f>J15/J15</f>
        <v>1</v>
      </c>
      <c r="K16">
        <f>K15/J15</f>
        <v>5.4328236831420496</v>
      </c>
      <c r="L16">
        <f>L15/L15</f>
        <v>1</v>
      </c>
      <c r="M16">
        <f>M15/L15</f>
        <v>2.081197701135415</v>
      </c>
      <c r="O16" s="4"/>
      <c r="P16" s="4"/>
      <c r="Q16" s="4"/>
      <c r="R16" s="4"/>
      <c r="AA16" s="4"/>
    </row>
    <row r="17" spans="1:28" x14ac:dyDescent="0.3">
      <c r="A17" s="5" t="s">
        <v>33</v>
      </c>
      <c r="C17">
        <f>C15/$E$15</f>
        <v>0.47744613285297155</v>
      </c>
      <c r="E17">
        <f>E15/$E$15</f>
        <v>1</v>
      </c>
      <c r="G17">
        <f>G15/$E$15</f>
        <v>0.2285507104296996</v>
      </c>
      <c r="I17">
        <f>I15/$E$15</f>
        <v>0.57580668709795335</v>
      </c>
      <c r="K17">
        <f>K15/$E$15</f>
        <v>0.82518597361540202</v>
      </c>
      <c r="M17">
        <f>M15/$E$15</f>
        <v>0.28736057426072631</v>
      </c>
      <c r="O17" s="4"/>
      <c r="P17" s="4"/>
      <c r="Q17" s="4"/>
      <c r="R17" s="4"/>
      <c r="AA17" s="4"/>
    </row>
    <row r="18" spans="1:28" x14ac:dyDescent="0.3">
      <c r="O18" s="4"/>
      <c r="P18" s="4"/>
      <c r="Q18" s="4"/>
      <c r="AA18" s="4"/>
    </row>
    <row r="19" spans="1:28" x14ac:dyDescent="0.3">
      <c r="B19" s="4"/>
      <c r="O19" s="4"/>
      <c r="P19" s="4"/>
      <c r="Q19" s="4"/>
      <c r="AA19" s="4"/>
      <c r="AB19" s="4"/>
    </row>
    <row r="20" spans="1:28" x14ac:dyDescent="0.3">
      <c r="A20" s="4"/>
      <c r="B20" s="4"/>
      <c r="O20" s="4"/>
      <c r="P20" s="4"/>
      <c r="Q20" s="4"/>
      <c r="AA20" s="4"/>
      <c r="AB20" s="4"/>
    </row>
    <row r="21" spans="1:28" x14ac:dyDescent="0.3">
      <c r="A21" s="4"/>
      <c r="B21" s="4"/>
      <c r="O21" s="4"/>
      <c r="P21" s="4"/>
      <c r="AA21" s="4"/>
      <c r="AB21" s="4"/>
    </row>
    <row r="22" spans="1:28" x14ac:dyDescent="0.3">
      <c r="A22" s="4"/>
      <c r="B22" s="4"/>
      <c r="O22" s="4"/>
      <c r="P22" s="4"/>
      <c r="AA22" s="4"/>
      <c r="AB22" s="4"/>
    </row>
    <row r="23" spans="1:28" x14ac:dyDescent="0.3">
      <c r="A23" s="4"/>
      <c r="B23" s="4"/>
      <c r="O23" s="4"/>
      <c r="P23" s="4"/>
      <c r="AA23" s="4"/>
      <c r="AB23" s="4"/>
    </row>
    <row r="24" spans="1:28" x14ac:dyDescent="0.3">
      <c r="A24" s="4"/>
      <c r="B24" s="4"/>
      <c r="P24" s="4"/>
      <c r="AA24" s="4"/>
      <c r="AB24" s="4"/>
    </row>
    <row r="25" spans="1:28" x14ac:dyDescent="0.3">
      <c r="A25" s="4"/>
      <c r="B25" s="4"/>
      <c r="P25" s="4"/>
      <c r="AA25" s="4"/>
      <c r="AB25" s="4"/>
    </row>
    <row r="26" spans="1:28" x14ac:dyDescent="0.3">
      <c r="A26" s="4"/>
      <c r="B26" s="4"/>
      <c r="P26" s="4"/>
      <c r="AA26" s="4"/>
      <c r="AB26" s="4"/>
    </row>
    <row r="27" spans="1:28" x14ac:dyDescent="0.3">
      <c r="A27" s="4"/>
      <c r="B27" s="4"/>
      <c r="AA27" s="4"/>
      <c r="AB27" s="4"/>
    </row>
    <row r="28" spans="1:28" x14ac:dyDescent="0.3">
      <c r="A28" s="4"/>
      <c r="B28" s="4"/>
      <c r="AA28" s="4"/>
      <c r="AB28" s="4"/>
    </row>
    <row r="29" spans="1:28" x14ac:dyDescent="0.3">
      <c r="A29" s="4"/>
      <c r="B29" s="4"/>
      <c r="AA29" s="4"/>
      <c r="AB29" s="4"/>
    </row>
    <row r="30" spans="1:28" x14ac:dyDescent="0.3">
      <c r="A30" s="4"/>
      <c r="B30" s="4"/>
      <c r="AA30" s="4"/>
      <c r="AB30" s="4"/>
    </row>
    <row r="31" spans="1:28" x14ac:dyDescent="0.3">
      <c r="A31" s="4"/>
      <c r="B31" s="4"/>
      <c r="AA31" s="4"/>
      <c r="AB31" s="4"/>
    </row>
    <row r="32" spans="1:28" x14ac:dyDescent="0.3">
      <c r="B32" s="4"/>
      <c r="AA32" s="4"/>
      <c r="AB32" s="4"/>
    </row>
    <row r="33" spans="2:28" x14ac:dyDescent="0.3">
      <c r="B33" s="4"/>
      <c r="AA33" s="4"/>
      <c r="AB33" s="4"/>
    </row>
    <row r="34" spans="2:28" x14ac:dyDescent="0.3">
      <c r="B34" s="4"/>
      <c r="AA34" s="4"/>
      <c r="AB34" s="4"/>
    </row>
    <row r="35" spans="2:28" x14ac:dyDescent="0.3">
      <c r="AA35" s="4"/>
      <c r="AB35" s="4"/>
    </row>
    <row r="36" spans="2:28" x14ac:dyDescent="0.3">
      <c r="AA36" s="4"/>
      <c r="AB36" s="4"/>
    </row>
    <row r="37" spans="2:28" x14ac:dyDescent="0.3">
      <c r="AA37" s="4"/>
      <c r="AB37" s="4"/>
    </row>
    <row r="38" spans="2:28" x14ac:dyDescent="0.3">
      <c r="AA38" s="4"/>
      <c r="AB38" s="4"/>
    </row>
    <row r="39" spans="2:28" x14ac:dyDescent="0.3">
      <c r="AA39" s="4"/>
    </row>
    <row r="40" spans="2:28" x14ac:dyDescent="0.3">
      <c r="AA40" s="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topLeftCell="A34" zoomScale="110" zoomScaleNormal="110" workbookViewId="0">
      <selection activeCell="H10" sqref="H10"/>
    </sheetView>
  </sheetViews>
  <sheetFormatPr defaultColWidth="11.19921875" defaultRowHeight="15.6" x14ac:dyDescent="0.3"/>
  <sheetData>
    <row r="1" spans="1:21" x14ac:dyDescent="0.3">
      <c r="B1" t="s">
        <v>35</v>
      </c>
      <c r="J1" t="s">
        <v>36</v>
      </c>
    </row>
    <row r="2" spans="1:21" x14ac:dyDescent="0.3">
      <c r="B2" t="s">
        <v>6</v>
      </c>
      <c r="C2" t="s">
        <v>7</v>
      </c>
      <c r="D2" t="s">
        <v>26</v>
      </c>
      <c r="E2" t="s">
        <v>28</v>
      </c>
      <c r="F2" t="s">
        <v>30</v>
      </c>
      <c r="G2" t="s">
        <v>12</v>
      </c>
      <c r="J2" t="s">
        <v>0</v>
      </c>
      <c r="K2" t="s">
        <v>6</v>
      </c>
      <c r="L2" t="s">
        <v>1</v>
      </c>
      <c r="M2" t="s">
        <v>7</v>
      </c>
      <c r="N2" t="s">
        <v>2</v>
      </c>
      <c r="O2" t="s">
        <v>8</v>
      </c>
      <c r="P2" t="s">
        <v>3</v>
      </c>
      <c r="Q2" t="s">
        <v>9</v>
      </c>
      <c r="R2" t="s">
        <v>4</v>
      </c>
      <c r="S2" t="s">
        <v>10</v>
      </c>
      <c r="T2" t="s">
        <v>5</v>
      </c>
      <c r="U2" t="s">
        <v>12</v>
      </c>
    </row>
    <row r="3" spans="1:21" x14ac:dyDescent="0.3">
      <c r="B3">
        <v>2.0473821842968469</v>
      </c>
      <c r="C3">
        <v>10.506835837608149</v>
      </c>
      <c r="D3">
        <v>6.6426930630843612</v>
      </c>
      <c r="E3">
        <v>31.289834767590268</v>
      </c>
      <c r="F3">
        <v>12.457323333271008</v>
      </c>
      <c r="G3">
        <v>9.9994917938510053</v>
      </c>
      <c r="J3" s="4">
        <v>1.6626062676217443</v>
      </c>
      <c r="K3" s="4">
        <v>1.968094414816413</v>
      </c>
      <c r="L3" s="4">
        <v>1</v>
      </c>
      <c r="M3" s="4">
        <v>7.653078369768509</v>
      </c>
      <c r="N3" s="4">
        <v>0.94265358803129251</v>
      </c>
      <c r="O3" s="4">
        <v>1.3027826916608263</v>
      </c>
      <c r="P3" s="4">
        <v>0.82656461139737536</v>
      </c>
      <c r="Q3" s="4">
        <v>2.22633322330381</v>
      </c>
      <c r="R3" s="4">
        <v>0.61087583058871253</v>
      </c>
      <c r="S3" s="4">
        <v>0.98996331172478536</v>
      </c>
      <c r="T3" s="4">
        <v>0.65508121396437891</v>
      </c>
      <c r="U3" s="4">
        <v>4.0020104420373617</v>
      </c>
    </row>
    <row r="4" spans="1:21" x14ac:dyDescent="0.3">
      <c r="B4">
        <v>1.1460120892329084</v>
      </c>
      <c r="C4">
        <v>25.167093927395051</v>
      </c>
      <c r="D4">
        <v>1.7032700833071193</v>
      </c>
      <c r="E4">
        <v>11.287873246868601</v>
      </c>
      <c r="F4">
        <v>29.654584376013712</v>
      </c>
      <c r="G4">
        <v>15.387328591595018</v>
      </c>
      <c r="J4">
        <v>1.7557607673159914</v>
      </c>
      <c r="K4">
        <v>1.5365072324973554</v>
      </c>
      <c r="L4">
        <v>1</v>
      </c>
      <c r="M4">
        <v>24.152969573587701</v>
      </c>
      <c r="N4">
        <v>1.1708467121809873</v>
      </c>
      <c r="O4">
        <v>1.1065229506026404</v>
      </c>
      <c r="P4">
        <v>0.12781941896900181</v>
      </c>
      <c r="Q4">
        <v>2.5708742801759561</v>
      </c>
      <c r="R4">
        <v>0.10308212760162333</v>
      </c>
      <c r="S4">
        <v>0.4092394462082008</v>
      </c>
      <c r="T4">
        <v>0.20108121271369736</v>
      </c>
      <c r="U4">
        <v>3.7704326703863464</v>
      </c>
    </row>
    <row r="5" spans="1:21" x14ac:dyDescent="0.3">
      <c r="B5">
        <v>1.0065586022778017</v>
      </c>
      <c r="C5">
        <v>5.8962258901715634</v>
      </c>
      <c r="D5">
        <v>1.5974658177380154</v>
      </c>
      <c r="E5">
        <v>4.6342617362976952</v>
      </c>
      <c r="F5">
        <v>5.4328236831420496</v>
      </c>
      <c r="G5">
        <v>2.081197701135415</v>
      </c>
      <c r="J5">
        <v>5.6305887585401626</v>
      </c>
      <c r="K5">
        <v>20.939919098672984</v>
      </c>
      <c r="L5">
        <v>1</v>
      </c>
      <c r="M5">
        <v>192.25664412738112</v>
      </c>
      <c r="N5">
        <v>1.0183123232141669</v>
      </c>
      <c r="O5">
        <v>4.19017107252707</v>
      </c>
      <c r="P5">
        <v>1.0018124527032959</v>
      </c>
      <c r="Q5">
        <v>12.191928366498844</v>
      </c>
      <c r="R5">
        <v>0.79251809838857989</v>
      </c>
      <c r="S5">
        <v>3.5430503124909674</v>
      </c>
      <c r="T5">
        <v>1.0081180467893067</v>
      </c>
      <c r="U5">
        <v>178.89529293180584</v>
      </c>
    </row>
    <row r="6" spans="1:21" x14ac:dyDescent="0.3">
      <c r="A6" t="s">
        <v>23</v>
      </c>
      <c r="B6">
        <f t="shared" ref="B6:G6" si="0">AVERAGE(B3:B5)</f>
        <v>1.3999842919358523</v>
      </c>
      <c r="C6">
        <f t="shared" si="0"/>
        <v>13.856718551724923</v>
      </c>
      <c r="D6">
        <f t="shared" si="0"/>
        <v>3.3144763213764983</v>
      </c>
      <c r="E6">
        <f t="shared" si="0"/>
        <v>15.737323250252189</v>
      </c>
      <c r="F6">
        <f t="shared" si="0"/>
        <v>15.84824379747559</v>
      </c>
      <c r="G6">
        <f t="shared" si="0"/>
        <v>9.1560060288604799</v>
      </c>
    </row>
    <row r="7" spans="1:21" x14ac:dyDescent="0.3">
      <c r="A7" t="s">
        <v>24</v>
      </c>
      <c r="B7">
        <f t="shared" ref="B7:G7" si="1">STDEV(B3:B5)</f>
        <v>0.56498216080782426</v>
      </c>
      <c r="C7">
        <f t="shared" si="1"/>
        <v>10.062697172019746</v>
      </c>
      <c r="D7">
        <f t="shared" si="1"/>
        <v>2.8828056898604069</v>
      </c>
      <c r="E7">
        <f t="shared" si="1"/>
        <v>13.873647588363365</v>
      </c>
      <c r="F7">
        <f t="shared" si="1"/>
        <v>12.46182887707927</v>
      </c>
      <c r="G7">
        <f t="shared" si="1"/>
        <v>6.6930472129902885</v>
      </c>
    </row>
    <row r="8" spans="1:21" x14ac:dyDescent="0.3">
      <c r="A8" t="s">
        <v>25</v>
      </c>
      <c r="B8">
        <f t="shared" ref="B8:G8" si="2">B7/SQRT(3)</f>
        <v>0.32619260262973376</v>
      </c>
      <c r="C8">
        <f t="shared" si="2"/>
        <v>5.8097009210392869</v>
      </c>
      <c r="D8">
        <f t="shared" si="2"/>
        <v>1.6643886410622908</v>
      </c>
      <c r="E8">
        <f t="shared" si="2"/>
        <v>8.0099541697835921</v>
      </c>
      <c r="F8">
        <f t="shared" si="2"/>
        <v>7.1948402567767689</v>
      </c>
      <c r="G8">
        <f t="shared" si="2"/>
        <v>3.8642326101188176</v>
      </c>
    </row>
    <row r="50" spans="1:10" x14ac:dyDescent="0.3">
      <c r="A50">
        <v>2.0473821842968469</v>
      </c>
      <c r="B50">
        <v>10.506835837608149</v>
      </c>
      <c r="C50">
        <v>6.6426930630843612</v>
      </c>
      <c r="D50">
        <v>31.289834767590268</v>
      </c>
      <c r="E50">
        <v>12.457323333271008</v>
      </c>
      <c r="F50">
        <v>9.9994917938510053</v>
      </c>
    </row>
    <row r="51" spans="1:10" x14ac:dyDescent="0.3">
      <c r="A51">
        <v>1.1460120892329084</v>
      </c>
      <c r="B51">
        <v>25.167093927395051</v>
      </c>
      <c r="C51">
        <v>1.7032700833071193</v>
      </c>
      <c r="D51">
        <v>11.287873246868601</v>
      </c>
      <c r="E51">
        <v>29.654584376013712</v>
      </c>
      <c r="F51">
        <v>15.387328591595018</v>
      </c>
    </row>
    <row r="52" spans="1:10" x14ac:dyDescent="0.3">
      <c r="A52">
        <v>1.0065586022778017</v>
      </c>
      <c r="B52">
        <v>5.8962258901715634</v>
      </c>
      <c r="C52">
        <v>1.5974658177380154</v>
      </c>
      <c r="D52">
        <v>4.6342617362976952</v>
      </c>
      <c r="E52">
        <v>5.4328236831420496</v>
      </c>
      <c r="F52">
        <v>2.081197701135415</v>
      </c>
    </row>
    <row r="54" spans="1:10" x14ac:dyDescent="0.3">
      <c r="A54">
        <f>A50/$B$50</f>
        <v>0.19486191808274483</v>
      </c>
      <c r="B54">
        <f t="shared" ref="B54:F54" si="3">B50/$B$50</f>
        <v>1</v>
      </c>
      <c r="C54">
        <f t="shared" si="3"/>
        <v>0.63222583523266995</v>
      </c>
      <c r="D54">
        <f t="shared" si="3"/>
        <v>2.9780454602318511</v>
      </c>
      <c r="E54">
        <f t="shared" si="3"/>
        <v>1.1856398563572572</v>
      </c>
      <c r="F54">
        <f t="shared" si="3"/>
        <v>0.95171295606036244</v>
      </c>
    </row>
    <row r="55" spans="1:10" x14ac:dyDescent="0.3">
      <c r="A55">
        <f>A51/$B$51</f>
        <v>4.5536131129762417E-2</v>
      </c>
      <c r="B55">
        <f t="shared" ref="B55:F55" si="4">B51/$B$51</f>
        <v>1</v>
      </c>
      <c r="C55">
        <f t="shared" si="4"/>
        <v>6.7678456965309941E-2</v>
      </c>
      <c r="D55">
        <f t="shared" si="4"/>
        <v>0.44851715018957555</v>
      </c>
      <c r="E55">
        <f t="shared" si="4"/>
        <v>1.1783078515765346</v>
      </c>
      <c r="F55">
        <f t="shared" si="4"/>
        <v>0.61140665012758988</v>
      </c>
    </row>
    <row r="56" spans="1:10" x14ac:dyDescent="0.3">
      <c r="A56">
        <f>A52/$B$52</f>
        <v>0.17071235414430733</v>
      </c>
      <c r="B56">
        <f t="shared" ref="B56:F56" si="5">B52/$B$52</f>
        <v>1</v>
      </c>
      <c r="C56">
        <f t="shared" si="5"/>
        <v>0.27093022680844642</v>
      </c>
      <c r="D56">
        <f t="shared" si="5"/>
        <v>0.78597086044864051</v>
      </c>
      <c r="E56">
        <f t="shared" si="5"/>
        <v>0.92140697869090116</v>
      </c>
      <c r="F56">
        <f t="shared" si="5"/>
        <v>0.35297116153649571</v>
      </c>
    </row>
    <row r="59" spans="1:10" x14ac:dyDescent="0.3">
      <c r="A59" t="s">
        <v>34</v>
      </c>
    </row>
    <row r="61" spans="1:10" x14ac:dyDescent="0.3">
      <c r="A61" s="7">
        <v>0.25748106999999998</v>
      </c>
      <c r="B61" s="7">
        <v>1</v>
      </c>
      <c r="C61" s="7">
        <v>0.16704640000000001</v>
      </c>
      <c r="D61" s="7">
        <v>0.61481149000000002</v>
      </c>
      <c r="E61" s="7">
        <v>0.81015183999999996</v>
      </c>
      <c r="F61" s="7">
        <v>0.28893289</v>
      </c>
      <c r="H61" s="7"/>
      <c r="J61" s="7"/>
    </row>
    <row r="62" spans="1:10" x14ac:dyDescent="0.3">
      <c r="A62">
        <v>0.40541913511196481</v>
      </c>
      <c r="B62">
        <v>1</v>
      </c>
      <c r="C62">
        <v>0.16205790975254794</v>
      </c>
      <c r="D62">
        <v>0.60196965146573711</v>
      </c>
      <c r="E62">
        <v>0.56638913984739292</v>
      </c>
      <c r="F62">
        <v>0.13909622065690994</v>
      </c>
    </row>
    <row r="63" spans="1:10" x14ac:dyDescent="0.3">
      <c r="A63">
        <v>0.47744613285297155</v>
      </c>
      <c r="B63">
        <v>1</v>
      </c>
      <c r="C63">
        <v>0.2285507104296996</v>
      </c>
      <c r="D63">
        <v>0.57580668709795335</v>
      </c>
      <c r="E63">
        <v>0.82518597361540202</v>
      </c>
      <c r="F63">
        <v>0.28736057426072631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1N</vt:lpstr>
      <vt:lpstr>2N</vt:lpstr>
      <vt:lpstr>3n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Office-bruger</dc:creator>
  <cp:lastModifiedBy>Stine Helene Falsig Pedersen</cp:lastModifiedBy>
  <dcterms:created xsi:type="dcterms:W3CDTF">2019-05-07T09:02:35Z</dcterms:created>
  <dcterms:modified xsi:type="dcterms:W3CDTF">2022-10-30T14:45:14Z</dcterms:modified>
</cp:coreProperties>
</file>